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ucpo.sharepoint.com/sites/Technicksekretarit/Zdielane dokumenty/General/6 Kooperačné rady SPR/Šariš/11_26-06-2024/"/>
    </mc:Choice>
  </mc:AlternateContent>
  <xr:revisionPtr revIDLastSave="8" documentId="13_ncr:1_{9581CCBE-244B-4E2A-8953-138DDE073676}" xr6:coauthVersionLast="47" xr6:coauthVersionMax="47" xr10:uidLastSave="{5FC72F11-B864-4928-8865-749E22DE1786}"/>
  <bookViews>
    <workbookView xWindow="-28920" yWindow="-120" windowWidth="29040" windowHeight="15840" firstSheet="1" activeTab="1" xr2:uid="{7A0959D2-8EC7-4D00-9622-FF1B94FA4EC5}"/>
  </bookViews>
  <sheets>
    <sheet name="Návrh obcí" sheetId="1" r:id="rId1"/>
    <sheet name="Užší výber obcí" sheetId="5" r:id="rId2"/>
    <sheet name="Existujúce CIZS" sheetId="2" r:id="rId3"/>
    <sheet name="Prognóza počtu obyvateľov" sheetId="3" r:id="rId4"/>
    <sheet name="Dáta k počtu obyvateľov" sheetId="4" r:id="rId5"/>
  </sheets>
  <externalReferences>
    <externalReference r:id="rId6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5" l="1"/>
  <c r="L20" i="5"/>
  <c r="L4" i="5"/>
  <c r="L8" i="5"/>
  <c r="L17" i="5"/>
  <c r="L13" i="5"/>
  <c r="L12" i="5"/>
  <c r="L18" i="5"/>
  <c r="L9" i="5"/>
  <c r="L16" i="5"/>
  <c r="L7" i="5"/>
  <c r="L14" i="5"/>
  <c r="L5" i="5"/>
  <c r="L15" i="5"/>
  <c r="L10" i="5"/>
  <c r="L6" i="5"/>
  <c r="Y32" i="4" l="1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Z15" i="4"/>
  <c r="Z14" i="4"/>
  <c r="Z13" i="4"/>
  <c r="Z12" i="4"/>
  <c r="Z11" i="4"/>
  <c r="Z10" i="4"/>
  <c r="Z9" i="4"/>
  <c r="Z8" i="4"/>
  <c r="Z7" i="4"/>
  <c r="Z6" i="4"/>
  <c r="Z5" i="4"/>
  <c r="Z4" i="4"/>
  <c r="Z3" i="4"/>
  <c r="G19" i="2"/>
  <c r="H19" i="2" s="1"/>
  <c r="H12" i="2"/>
  <c r="H9" i="2"/>
  <c r="H6" i="2"/>
  <c r="H2" i="2"/>
  <c r="O64" i="1"/>
  <c r="O62" i="1"/>
  <c r="O56" i="1"/>
  <c r="O52" i="1"/>
  <c r="O51" i="1"/>
  <c r="O50" i="1"/>
  <c r="O49" i="1"/>
  <c r="O48" i="1"/>
  <c r="O46" i="1"/>
  <c r="O45" i="1"/>
  <c r="O44" i="1"/>
  <c r="O37" i="1"/>
  <c r="O36" i="1"/>
  <c r="O35" i="1"/>
  <c r="O34" i="1"/>
  <c r="O31" i="1"/>
  <c r="O30" i="1"/>
  <c r="O27" i="1"/>
  <c r="O25" i="1"/>
  <c r="O24" i="1"/>
  <c r="O22" i="1"/>
  <c r="O19" i="1"/>
  <c r="O18" i="1"/>
  <c r="O15" i="1"/>
  <c r="O14" i="1"/>
  <c r="O12" i="1"/>
  <c r="O11" i="1"/>
  <c r="O10" i="1"/>
  <c r="O7" i="1"/>
  <c r="O5" i="1"/>
  <c r="I180" i="4"/>
  <c r="I172" i="4"/>
  <c r="U141" i="4"/>
  <c r="U137" i="4"/>
  <c r="U107" i="4"/>
  <c r="C177" i="4"/>
  <c r="C144" i="4"/>
  <c r="C140" i="4"/>
  <c r="C136" i="4"/>
  <c r="C106" i="4"/>
  <c r="I175" i="4"/>
  <c r="I143" i="4"/>
  <c r="I139" i="4"/>
  <c r="I135" i="4"/>
  <c r="I105" i="4"/>
  <c r="I101" i="4"/>
  <c r="I97" i="4"/>
  <c r="I67" i="4"/>
  <c r="O135" i="4"/>
  <c r="C100" i="4"/>
  <c r="O69" i="4"/>
  <c r="U63" i="4"/>
  <c r="O138" i="4"/>
  <c r="C67" i="4"/>
  <c r="O144" i="4"/>
  <c r="U104" i="4"/>
  <c r="C99" i="4"/>
  <c r="O68" i="4"/>
  <c r="C64" i="4"/>
  <c r="C60" i="4"/>
  <c r="U68" i="4"/>
  <c r="C172" i="4"/>
  <c r="U105" i="4"/>
  <c r="U99" i="4"/>
  <c r="C68" i="4"/>
  <c r="I64" i="4"/>
  <c r="I60" i="4"/>
  <c r="U102" i="4"/>
  <c r="O65" i="4"/>
  <c r="I178" i="4"/>
  <c r="U143" i="4"/>
  <c r="U138" i="4"/>
  <c r="U106" i="4"/>
  <c r="C173" i="4"/>
  <c r="C141" i="4"/>
  <c r="C135" i="4"/>
  <c r="I179" i="4"/>
  <c r="I144" i="4"/>
  <c r="I138" i="4"/>
  <c r="I107" i="4"/>
  <c r="I102" i="4"/>
  <c r="I70" i="4"/>
  <c r="O143" i="4"/>
  <c r="U101" i="4"/>
  <c r="U67" i="4"/>
  <c r="U61" i="4"/>
  <c r="O70" i="4"/>
  <c r="O140" i="4"/>
  <c r="O102" i="4"/>
  <c r="C69" i="4"/>
  <c r="C63" i="4"/>
  <c r="O104" i="4"/>
  <c r="C180" i="4"/>
  <c r="U103" i="4"/>
  <c r="O97" i="4"/>
  <c r="I65" i="4"/>
  <c r="O142" i="4"/>
  <c r="C97" i="4"/>
  <c r="U142" i="4"/>
  <c r="U136" i="4"/>
  <c r="C181" i="4"/>
  <c r="C171" i="4"/>
  <c r="C139" i="4"/>
  <c r="C134" i="4"/>
  <c r="I177" i="4"/>
  <c r="I142" i="4"/>
  <c r="I137" i="4"/>
  <c r="I106" i="4"/>
  <c r="I100" i="4"/>
  <c r="I69" i="4"/>
  <c r="O139" i="4"/>
  <c r="O99" i="4"/>
  <c r="U65" i="4"/>
  <c r="U60" i="4"/>
  <c r="O63" i="4"/>
  <c r="O136" i="4"/>
  <c r="U100" i="4"/>
  <c r="U66" i="4"/>
  <c r="C62" i="4"/>
  <c r="U98" i="4"/>
  <c r="O141" i="4"/>
  <c r="C102" i="4"/>
  <c r="U69" i="4"/>
  <c r="I63" i="4"/>
  <c r="O134" i="4"/>
  <c r="O66" i="4"/>
  <c r="U135" i="4"/>
  <c r="I173" i="4"/>
  <c r="O105" i="4"/>
  <c r="O101" i="4"/>
  <c r="I176" i="4"/>
  <c r="I174" i="4"/>
  <c r="U140" i="4"/>
  <c r="C179" i="4"/>
  <c r="C143" i="4"/>
  <c r="C138" i="4"/>
  <c r="C107" i="4"/>
  <c r="I141" i="4"/>
  <c r="I136" i="4"/>
  <c r="I104" i="4"/>
  <c r="I99" i="4"/>
  <c r="I68" i="4"/>
  <c r="C104" i="4"/>
  <c r="U97" i="4"/>
  <c r="U64" i="4"/>
  <c r="O61" i="4"/>
  <c r="O106" i="4"/>
  <c r="O98" i="4"/>
  <c r="C66" i="4"/>
  <c r="C61" i="4"/>
  <c r="O64" i="4"/>
  <c r="O137" i="4"/>
  <c r="O67" i="4"/>
  <c r="I62" i="4"/>
  <c r="C105" i="4"/>
  <c r="O62" i="4"/>
  <c r="U144" i="4"/>
  <c r="C142" i="4"/>
  <c r="I140" i="4"/>
  <c r="C176" i="4"/>
  <c r="O100" i="4"/>
  <c r="C65" i="4"/>
  <c r="C98" i="4"/>
  <c r="U134" i="4"/>
  <c r="I181" i="4"/>
  <c r="I103" i="4"/>
  <c r="C70" i="4"/>
  <c r="C103" i="4"/>
  <c r="O60" i="4"/>
  <c r="I61" i="4"/>
  <c r="C175" i="4"/>
  <c r="I98" i="4"/>
  <c r="U62" i="4"/>
  <c r="U70" i="4"/>
  <c r="O107" i="4"/>
  <c r="C101" i="4"/>
  <c r="U139" i="4"/>
  <c r="C137" i="4"/>
  <c r="I134" i="4"/>
  <c r="O103" i="4"/>
  <c r="C178" i="4"/>
  <c r="C174" i="4"/>
  <c r="I66" i="4"/>
  <c r="I171" i="4"/>
  <c r="K171" i="4" l="1"/>
  <c r="E174" i="4"/>
  <c r="P103" i="4"/>
  <c r="D137" i="4"/>
  <c r="E101" i="4"/>
  <c r="W70" i="4"/>
  <c r="J98" i="4"/>
  <c r="J61" i="4"/>
  <c r="E103" i="4"/>
  <c r="K103" i="4"/>
  <c r="V134" i="4"/>
  <c r="E65" i="4"/>
  <c r="D176" i="4"/>
  <c r="D142" i="4"/>
  <c r="P62" i="4"/>
  <c r="J62" i="4"/>
  <c r="Q137" i="4"/>
  <c r="D61" i="4"/>
  <c r="Q98" i="4"/>
  <c r="Q61" i="4"/>
  <c r="W97" i="4"/>
  <c r="J68" i="4"/>
  <c r="J104" i="4"/>
  <c r="J141" i="4"/>
  <c r="D138" i="4"/>
  <c r="D179" i="4"/>
  <c r="J174" i="4"/>
  <c r="Q101" i="4"/>
  <c r="J173" i="4"/>
  <c r="P66" i="4"/>
  <c r="K63" i="4"/>
  <c r="E102" i="4"/>
  <c r="W98" i="4"/>
  <c r="V66" i="4"/>
  <c r="P136" i="4"/>
  <c r="V60" i="4"/>
  <c r="Q99" i="4"/>
  <c r="J69" i="4"/>
  <c r="J106" i="4"/>
  <c r="J142" i="4"/>
  <c r="D134" i="4"/>
  <c r="E171" i="4"/>
  <c r="W136" i="4"/>
  <c r="E97" i="4"/>
  <c r="K65" i="4"/>
  <c r="J171" i="4"/>
  <c r="D174" i="4"/>
  <c r="Q103" i="4"/>
  <c r="E137" i="4"/>
  <c r="D101" i="4"/>
  <c r="V70" i="4"/>
  <c r="K98" i="4"/>
  <c r="K61" i="4"/>
  <c r="D103" i="4"/>
  <c r="J103" i="4"/>
  <c r="W134" i="4"/>
  <c r="D65" i="4"/>
  <c r="E176" i="4"/>
  <c r="E142" i="4"/>
  <c r="Q62" i="4"/>
  <c r="K62" i="4"/>
  <c r="P137" i="4"/>
  <c r="E61" i="4"/>
  <c r="P98" i="4"/>
  <c r="P61" i="4"/>
  <c r="V97" i="4"/>
  <c r="K68" i="4"/>
  <c r="K104" i="4"/>
  <c r="K141" i="4"/>
  <c r="E138" i="4"/>
  <c r="E179" i="4"/>
  <c r="K174" i="4"/>
  <c r="P101" i="4"/>
  <c r="K173" i="4"/>
  <c r="Q66" i="4"/>
  <c r="J63" i="4"/>
  <c r="D102" i="4"/>
  <c r="V98" i="4"/>
  <c r="W66" i="4"/>
  <c r="Q136" i="4"/>
  <c r="W60" i="4"/>
  <c r="P99" i="4"/>
  <c r="K69" i="4"/>
  <c r="K106" i="4"/>
  <c r="K142" i="4"/>
  <c r="E134" i="4"/>
  <c r="D171" i="4"/>
  <c r="V136" i="4"/>
  <c r="D97" i="4"/>
  <c r="J65" i="4"/>
  <c r="W103" i="4"/>
  <c r="Q104" i="4"/>
  <c r="E69" i="4"/>
  <c r="Q140" i="4"/>
  <c r="W61" i="4"/>
  <c r="V101" i="4"/>
  <c r="K70" i="4"/>
  <c r="J107" i="4"/>
  <c r="J144" i="4"/>
  <c r="D135" i="4"/>
  <c r="D173" i="4"/>
  <c r="V138" i="4"/>
  <c r="K178" i="4"/>
  <c r="W102" i="4"/>
  <c r="K64" i="4"/>
  <c r="W99" i="4"/>
  <c r="E172" i="4"/>
  <c r="D60" i="4"/>
  <c r="P68" i="4"/>
  <c r="W104" i="4"/>
  <c r="E67" i="4"/>
  <c r="V63" i="4"/>
  <c r="E100" i="4"/>
  <c r="K67" i="4"/>
  <c r="J101" i="4"/>
  <c r="J135" i="4"/>
  <c r="J143" i="4"/>
  <c r="E106" i="4"/>
  <c r="E140" i="4"/>
  <c r="E177" i="4"/>
  <c r="V137" i="4"/>
  <c r="J172" i="4"/>
  <c r="D181" i="4"/>
  <c r="P97" i="4"/>
  <c r="E63" i="4"/>
  <c r="Q70" i="4"/>
  <c r="V67" i="4"/>
  <c r="J102" i="4"/>
  <c r="J138" i="4"/>
  <c r="D141" i="4"/>
  <c r="V106" i="4"/>
  <c r="V143" i="4"/>
  <c r="K60" i="4"/>
  <c r="E68" i="4"/>
  <c r="V68" i="4"/>
  <c r="D64" i="4"/>
  <c r="Q144" i="4"/>
  <c r="P69" i="4"/>
  <c r="P135" i="4"/>
  <c r="J105" i="4"/>
  <c r="K139" i="4"/>
  <c r="E136" i="4"/>
  <c r="W107" i="4"/>
  <c r="V141" i="4"/>
  <c r="Q138" i="4"/>
  <c r="K97" i="4"/>
  <c r="K175" i="4"/>
  <c r="V107" i="4"/>
  <c r="V103" i="4"/>
  <c r="W101" i="4"/>
  <c r="E135" i="4"/>
  <c r="J178" i="4"/>
  <c r="V99" i="4"/>
  <c r="Q68" i="4"/>
  <c r="W63" i="4"/>
  <c r="K143" i="4"/>
  <c r="D177" i="4"/>
  <c r="K66" i="4"/>
  <c r="E178" i="4"/>
  <c r="J134" i="4"/>
  <c r="W139" i="4"/>
  <c r="Q107" i="4"/>
  <c r="V62" i="4"/>
  <c r="E175" i="4"/>
  <c r="Q60" i="4"/>
  <c r="E70" i="4"/>
  <c r="J181" i="4"/>
  <c r="E98" i="4"/>
  <c r="Q100" i="4"/>
  <c r="J140" i="4"/>
  <c r="V144" i="4"/>
  <c r="E105" i="4"/>
  <c r="Q67" i="4"/>
  <c r="P64" i="4"/>
  <c r="E66" i="4"/>
  <c r="P106" i="4"/>
  <c r="W64" i="4"/>
  <c r="E104" i="4"/>
  <c r="K99" i="4"/>
  <c r="K136" i="4"/>
  <c r="D107" i="4"/>
  <c r="E143" i="4"/>
  <c r="V140" i="4"/>
  <c r="K176" i="4"/>
  <c r="P105" i="4"/>
  <c r="W135" i="4"/>
  <c r="Q134" i="4"/>
  <c r="W69" i="4"/>
  <c r="Q141" i="4"/>
  <c r="D62" i="4"/>
  <c r="W100" i="4"/>
  <c r="Q63" i="4"/>
  <c r="V65" i="4"/>
  <c r="Q139" i="4"/>
  <c r="K100" i="4"/>
  <c r="K137" i="4"/>
  <c r="K177" i="4"/>
  <c r="D139" i="4"/>
  <c r="W142" i="4"/>
  <c r="P142" i="4"/>
  <c r="D180" i="4"/>
  <c r="P102" i="4"/>
  <c r="Q143" i="4"/>
  <c r="K179" i="4"/>
  <c r="P65" i="4"/>
  <c r="W105" i="4"/>
  <c r="E99" i="4"/>
  <c r="P138" i="4"/>
  <c r="J97" i="4"/>
  <c r="J175" i="4"/>
  <c r="E144" i="4"/>
  <c r="J180" i="4"/>
  <c r="Q69" i="4"/>
  <c r="J139" i="4"/>
  <c r="D136" i="4"/>
  <c r="W141" i="4"/>
  <c r="P104" i="4"/>
  <c r="V61" i="4"/>
  <c r="K107" i="4"/>
  <c r="E173" i="4"/>
  <c r="V102" i="4"/>
  <c r="D172" i="4"/>
  <c r="V104" i="4"/>
  <c r="D100" i="4"/>
  <c r="K101" i="4"/>
  <c r="D140" i="4"/>
  <c r="W137" i="4"/>
  <c r="J66" i="4"/>
  <c r="D178" i="4"/>
  <c r="K134" i="4"/>
  <c r="V139" i="4"/>
  <c r="P107" i="4"/>
  <c r="W62" i="4"/>
  <c r="D175" i="4"/>
  <c r="P60" i="4"/>
  <c r="D70" i="4"/>
  <c r="K181" i="4"/>
  <c r="D98" i="4"/>
  <c r="P100" i="4"/>
  <c r="K140" i="4"/>
  <c r="W144" i="4"/>
  <c r="D105" i="4"/>
  <c r="P67" i="4"/>
  <c r="Q64" i="4"/>
  <c r="D66" i="4"/>
  <c r="Q106" i="4"/>
  <c r="V64" i="4"/>
  <c r="D104" i="4"/>
  <c r="J99" i="4"/>
  <c r="J136" i="4"/>
  <c r="E107" i="4"/>
  <c r="D143" i="4"/>
  <c r="W140" i="4"/>
  <c r="J176" i="4"/>
  <c r="Q105" i="4"/>
  <c r="V135" i="4"/>
  <c r="P134" i="4"/>
  <c r="V69" i="4"/>
  <c r="P141" i="4"/>
  <c r="E62" i="4"/>
  <c r="V100" i="4"/>
  <c r="P63" i="4"/>
  <c r="W65" i="4"/>
  <c r="P139" i="4"/>
  <c r="J100" i="4"/>
  <c r="J137" i="4"/>
  <c r="J177" i="4"/>
  <c r="E139" i="4"/>
  <c r="E181" i="4"/>
  <c r="V142" i="4"/>
  <c r="Q142" i="4"/>
  <c r="Q97" i="4"/>
  <c r="E180" i="4"/>
  <c r="D63" i="4"/>
  <c r="Q102" i="4"/>
  <c r="P70" i="4"/>
  <c r="W67" i="4"/>
  <c r="P143" i="4"/>
  <c r="K102" i="4"/>
  <c r="K138" i="4"/>
  <c r="J179" i="4"/>
  <c r="E141" i="4"/>
  <c r="W106" i="4"/>
  <c r="W143" i="4"/>
  <c r="Q65" i="4"/>
  <c r="J60" i="4"/>
  <c r="D68" i="4"/>
  <c r="V105" i="4"/>
  <c r="W68" i="4"/>
  <c r="E64" i="4"/>
  <c r="D99" i="4"/>
  <c r="P144" i="4"/>
  <c r="Q135" i="4"/>
  <c r="K105" i="4"/>
  <c r="D144" i="4"/>
  <c r="K180" i="4"/>
  <c r="D69" i="4"/>
  <c r="P140" i="4"/>
  <c r="J70" i="4"/>
  <c r="K144" i="4"/>
  <c r="W138" i="4"/>
  <c r="J64" i="4"/>
  <c r="E60" i="4"/>
  <c r="D67" i="4"/>
  <c r="J67" i="4"/>
  <c r="K135" i="4"/>
  <c r="D106" i="4"/>
  <c r="K172" i="4"/>
</calcChain>
</file>

<file path=xl/sharedStrings.xml><?xml version="1.0" encoding="utf-8"?>
<sst xmlns="http://schemas.openxmlformats.org/spreadsheetml/2006/main" count="532" uniqueCount="216">
  <si>
    <t>Okres</t>
  </si>
  <si>
    <r>
      <t>Klasifikácia okresu podľa MZ SR</t>
    </r>
    <r>
      <rPr>
        <sz val="8"/>
        <rFont val="Times New Roman"/>
        <family val="1"/>
        <charset val="238"/>
      </rPr>
      <t>1</t>
    </r>
  </si>
  <si>
    <t>Priemerný celkový prírastok obyvateľstva 2000-2023</t>
  </si>
  <si>
    <t>Mestá a obce</t>
  </si>
  <si>
    <t>Okresné mesto</t>
  </si>
  <si>
    <t>Existujúca CIZS</t>
  </si>
  <si>
    <t>Počet CIZS v danom okrese</t>
  </si>
  <si>
    <t>Všeobecná starostlivosť pre deti a dorast</t>
  </si>
  <si>
    <t>Všeobecná starostlivosť pre dospelých</t>
  </si>
  <si>
    <t>Počet obyv. v ZO spolu</t>
  </si>
  <si>
    <r>
      <t>Počet PZS</t>
    </r>
    <r>
      <rPr>
        <sz val="8"/>
        <rFont val="Times New Roman"/>
        <family val="1"/>
        <charset val="238"/>
      </rPr>
      <t>4</t>
    </r>
  </si>
  <si>
    <t>Pracovný úväzok</t>
  </si>
  <si>
    <r>
      <t>Počet obyv. v ZO</t>
    </r>
    <r>
      <rPr>
        <sz val="8"/>
        <rFont val="Times New Roman"/>
        <family val="1"/>
        <charset val="238"/>
      </rPr>
      <t>5</t>
    </r>
  </si>
  <si>
    <t>Počet PZS</t>
  </si>
  <si>
    <t xml:space="preserve">Počet obyv. v ZO </t>
  </si>
  <si>
    <r>
      <t>VLDD</t>
    </r>
    <r>
      <rPr>
        <sz val="8"/>
        <rFont val="Times New Roman"/>
        <family val="1"/>
        <charset val="238"/>
      </rPr>
      <t>2</t>
    </r>
  </si>
  <si>
    <r>
      <t>VLD</t>
    </r>
    <r>
      <rPr>
        <sz val="8"/>
        <rFont val="Times New Roman"/>
        <family val="1"/>
        <charset val="238"/>
      </rPr>
      <t>3</t>
    </r>
  </si>
  <si>
    <t>Bardejov</t>
  </si>
  <si>
    <t>✓</t>
  </si>
  <si>
    <t>Nemocnica</t>
  </si>
  <si>
    <t>okresné mesto</t>
  </si>
  <si>
    <t>Kurima</t>
  </si>
  <si>
    <t>X</t>
  </si>
  <si>
    <t>Kružľov</t>
  </si>
  <si>
    <t>už má CIZS</t>
  </si>
  <si>
    <t>Raslavice</t>
  </si>
  <si>
    <t>Zborov</t>
  </si>
  <si>
    <t>Humenné</t>
  </si>
  <si>
    <t>Kamenica nad Cirochou</t>
  </si>
  <si>
    <t>Koškovce</t>
  </si>
  <si>
    <t>0,2</t>
  </si>
  <si>
    <t>Kežmarok</t>
  </si>
  <si>
    <t>Holumnica</t>
  </si>
  <si>
    <t>Lendak</t>
  </si>
  <si>
    <t>Ľubica</t>
  </si>
  <si>
    <t>1,8</t>
  </si>
  <si>
    <t>Spišská Belá</t>
  </si>
  <si>
    <t>má zdravotné stredisko</t>
  </si>
  <si>
    <t>Spišská Stará Ves</t>
  </si>
  <si>
    <t>Veľká Lomnica</t>
  </si>
  <si>
    <t>Vrbov</t>
  </si>
  <si>
    <t>Levoča</t>
  </si>
  <si>
    <t>Spišské Podhradie</t>
  </si>
  <si>
    <t>zrekonštruované priestory pre zdravotné zariadenie</t>
  </si>
  <si>
    <t>Spišský Štvrtok</t>
  </si>
  <si>
    <t>Medzilaborce</t>
  </si>
  <si>
    <t>okresné mesto, už má CIZS</t>
  </si>
  <si>
    <t>Radvaň nad Laborcom</t>
  </si>
  <si>
    <t>Poprad</t>
  </si>
  <si>
    <t>Hranovnica</t>
  </si>
  <si>
    <t>Spišské Bystré</t>
  </si>
  <si>
    <t>Svit</t>
  </si>
  <si>
    <t>mesto Svit má záujem ale projektévý rozpočet prevyšuje alokáciu</t>
  </si>
  <si>
    <t>Štrba</t>
  </si>
  <si>
    <t>Šuňava</t>
  </si>
  <si>
    <t>Švábovce</t>
  </si>
  <si>
    <t>Vysoké Tatry</t>
  </si>
  <si>
    <t>Prešov</t>
  </si>
  <si>
    <t>Bzenov</t>
  </si>
  <si>
    <t>Drienov</t>
  </si>
  <si>
    <t>Kapušany</t>
  </si>
  <si>
    <t>Lemešany</t>
  </si>
  <si>
    <t>Petrovany</t>
  </si>
  <si>
    <t>Veľký Šariš</t>
  </si>
  <si>
    <t>Sabinov</t>
  </si>
  <si>
    <t>Jarovnice</t>
  </si>
  <si>
    <t>Lipany</t>
  </si>
  <si>
    <t>Pečovská Nová Ves</t>
  </si>
  <si>
    <t>Poliklinika</t>
  </si>
  <si>
    <t>Šarišské Michaľany</t>
  </si>
  <si>
    <t>Torysa</t>
  </si>
  <si>
    <t>Snina</t>
  </si>
  <si>
    <t>Belá nad Cirochou</t>
  </si>
  <si>
    <t>Stakčín</t>
  </si>
  <si>
    <t>Ubľa</t>
  </si>
  <si>
    <t>Ulič</t>
  </si>
  <si>
    <t>Stará Ľubovňa</t>
  </si>
  <si>
    <t>Hniezdne</t>
  </si>
  <si>
    <t>Ľubotín</t>
  </si>
  <si>
    <t>1,78</t>
  </si>
  <si>
    <t>Nová Ľubovňa</t>
  </si>
  <si>
    <t>Plaveč</t>
  </si>
  <si>
    <t>Plavnica</t>
  </si>
  <si>
    <t>Podolínec</t>
  </si>
  <si>
    <t>2,38</t>
  </si>
  <si>
    <t>Veľký Lipník</t>
  </si>
  <si>
    <t>čiastočne zrekonštruované zdravotné stredisko</t>
  </si>
  <si>
    <t>Stropkov</t>
  </si>
  <si>
    <t>Svidník</t>
  </si>
  <si>
    <t>Giraltovce</t>
  </si>
  <si>
    <t>má polikliniku</t>
  </si>
  <si>
    <t>Vranov nad Topľou</t>
  </si>
  <si>
    <t>Bystré</t>
  </si>
  <si>
    <t>0,93</t>
  </si>
  <si>
    <t xml:space="preserve">Hanušovce nad Topľou </t>
  </si>
  <si>
    <t>Soľ</t>
  </si>
  <si>
    <r>
      <t>Klasifkácia okresu podľa MZ SR</t>
    </r>
    <r>
      <rPr>
        <sz val="8"/>
        <rFont val="Times New Roman"/>
        <family val="1"/>
        <charset val="238"/>
      </rPr>
      <t>1</t>
    </r>
  </si>
  <si>
    <t>dostatkový</t>
  </si>
  <si>
    <t>rizikový</t>
  </si>
  <si>
    <t>rizikovo nedostatkový</t>
  </si>
  <si>
    <t>kriticky nedostatkový</t>
  </si>
  <si>
    <t>Všeobecný lekár pre deti a dorast</t>
  </si>
  <si>
    <t>Všeobecný lekár pre dospelých</t>
  </si>
  <si>
    <t>Počet poskytovateľov zdravotnej starostlivosti</t>
  </si>
  <si>
    <t>Počet obyvateľov v zdravotnom obvode</t>
  </si>
  <si>
    <t>Mestá/obce eliminované kritériami</t>
  </si>
  <si>
    <t>Vybrané mestá/obce</t>
  </si>
  <si>
    <t>Možné obce pre CIZS</t>
  </si>
  <si>
    <t>Projekt</t>
  </si>
  <si>
    <t>Miesto realizácie projektu</t>
  </si>
  <si>
    <t>Celková zazmluvnená suma</t>
  </si>
  <si>
    <t>Stav</t>
  </si>
  <si>
    <t>Počet obyvateľov (sčítanie 2021)</t>
  </si>
  <si>
    <t>Priemerný počet obyvateľov na 1 CIZS</t>
  </si>
  <si>
    <t>CIZS Kružlov</t>
  </si>
  <si>
    <t>Obec Kružlov</t>
  </si>
  <si>
    <t>Zmluva uzavretá</t>
  </si>
  <si>
    <t>CIZS Zborov</t>
  </si>
  <si>
    <t>Obec Zborov</t>
  </si>
  <si>
    <t>Projekt riadne ukončený (K)</t>
  </si>
  <si>
    <t xml:space="preserve"> - </t>
  </si>
  <si>
    <t xml:space="preserve"> -</t>
  </si>
  <si>
    <t>Modernizácia a rekonštrukcia CIZS Spišská Stará Ves</t>
  </si>
  <si>
    <t>Mesto Spišská Stará Ves</t>
  </si>
  <si>
    <t>CIZS Kežmarok</t>
  </si>
  <si>
    <t>Mesto Kežmarok</t>
  </si>
  <si>
    <t>CIZS Medzilaborce</t>
  </si>
  <si>
    <t>Mesto Medzilaborce</t>
  </si>
  <si>
    <t>Výstavba CIZS Štrba</t>
  </si>
  <si>
    <t>Obec Štrba</t>
  </si>
  <si>
    <t>CIZS v meste Vysoké Tatry</t>
  </si>
  <si>
    <t>Mesto Vysoké Tatry</t>
  </si>
  <si>
    <t>CIZS Veľký Šariš</t>
  </si>
  <si>
    <t>Mesto Veľký Šariš</t>
  </si>
  <si>
    <t>Zvýšenie zdravotníckych kapacít v obci Jarovnice</t>
  </si>
  <si>
    <t>Obec Jarovnice</t>
  </si>
  <si>
    <t>Budovanie CIZS v meste Lipany</t>
  </si>
  <si>
    <t>Mesto Lipany</t>
  </si>
  <si>
    <t xml:space="preserve">Stará Ľubovňa </t>
  </si>
  <si>
    <t xml:space="preserve">Svidník </t>
  </si>
  <si>
    <t xml:space="preserve">Vranov nad Topľou </t>
  </si>
  <si>
    <t>Modernizácia a rekonštrukcia CIZS Hanušovce nad Topľou</t>
  </si>
  <si>
    <t>Mesto Hanušovce nad Topľou</t>
  </si>
  <si>
    <t>SPOLU</t>
  </si>
  <si>
    <t>Okres Bardejov</t>
  </si>
  <si>
    <t>Okres Sabinov</t>
  </si>
  <si>
    <t>Okres Humenné</t>
  </si>
  <si>
    <t>Okres Snina</t>
  </si>
  <si>
    <t>Okres Kežmarok</t>
  </si>
  <si>
    <t>Okres Stará Ľubovňa</t>
  </si>
  <si>
    <t>Okres Levoča</t>
  </si>
  <si>
    <t>Okres Svidník</t>
  </si>
  <si>
    <t>Okres Medzilaborce</t>
  </si>
  <si>
    <t>Okres Stropkov</t>
  </si>
  <si>
    <t>Okres Prešov</t>
  </si>
  <si>
    <t>Okres Vranov nad Topľou</t>
  </si>
  <si>
    <t>Okres Poprad</t>
  </si>
  <si>
    <t>Celkový prírastok obyvateľstva</t>
  </si>
  <si>
    <t>Priemer</t>
  </si>
  <si>
    <t>BJ</t>
  </si>
  <si>
    <t>HE</t>
  </si>
  <si>
    <t>KK</t>
  </si>
  <si>
    <t>LE</t>
  </si>
  <si>
    <t>ML</t>
  </si>
  <si>
    <t>PP</t>
  </si>
  <si>
    <t>PO</t>
  </si>
  <si>
    <t>SB</t>
  </si>
  <si>
    <t>SV</t>
  </si>
  <si>
    <t>SĽ</t>
  </si>
  <si>
    <t>SP</t>
  </si>
  <si>
    <t>SK</t>
  </si>
  <si>
    <t>VT</t>
  </si>
  <si>
    <t>Počet obyvateľov 18+</t>
  </si>
  <si>
    <t>PSK</t>
  </si>
  <si>
    <t>Prognóza(BJ)</t>
  </si>
  <si>
    <t>Dolná hranica spoľahlivosti(BJ)</t>
  </si>
  <si>
    <t>Horná hranica spoľahlivosti(BJ)</t>
  </si>
  <si>
    <t>Prognóza(HE)</t>
  </si>
  <si>
    <t>Dolná hranica spoľahlivosti(HE)</t>
  </si>
  <si>
    <t>Horná hranica spoľahlivosti(HE)</t>
  </si>
  <si>
    <t>Prognóza(KK)</t>
  </si>
  <si>
    <t>Dolná hranica spoľahlivosti(KK)</t>
  </si>
  <si>
    <t>Horná hranica spoľahlivosti(KK)</t>
  </si>
  <si>
    <t>Prognóza(LE)</t>
  </si>
  <si>
    <t>Dolná hranica spoľahlivosti(LE)</t>
  </si>
  <si>
    <t>Horná hranica spoľahlivosti(LE)</t>
  </si>
  <si>
    <t>Prognóza(ML)</t>
  </si>
  <si>
    <t>Dolná hranica spoľahlivosti(ML)</t>
  </si>
  <si>
    <t>Horná hranica spoľahlivosti(ML)</t>
  </si>
  <si>
    <t>Prognóza(PP)</t>
  </si>
  <si>
    <t>Dolná hranica spoľahlivosti(PP)</t>
  </si>
  <si>
    <t>Horná hranica spoľahlivosti(PP)</t>
  </si>
  <si>
    <t>Prognóza(PO)</t>
  </si>
  <si>
    <t>Dolná hranica spoľahlivosti(PO)</t>
  </si>
  <si>
    <t>Horná hranica spoľahlivosti(PO)</t>
  </si>
  <si>
    <t>Prognóza(SB)</t>
  </si>
  <si>
    <t>Dolná hranica spoľahlivosti(SB)</t>
  </si>
  <si>
    <t>Horná hranica spoľahlivosti(SB)</t>
  </si>
  <si>
    <t>Prognóza(SV)</t>
  </si>
  <si>
    <t>Dolná hranica spoľahlivosti(SV)</t>
  </si>
  <si>
    <t>Horná hranica spoľahlivosti(SV)</t>
  </si>
  <si>
    <t>Prognóza(SĽ)</t>
  </si>
  <si>
    <t>Dolná hranica spoľahlivosti(SĽ)</t>
  </si>
  <si>
    <t>Horná hranica spoľahlivosti(SĽ)</t>
  </si>
  <si>
    <t>Prognóza(SP)</t>
  </si>
  <si>
    <t>Dolná hranica spoľahlivosti(SP)</t>
  </si>
  <si>
    <t>Horná hranica spoľahlivosti(SP)</t>
  </si>
  <si>
    <t>Prognóza(SK)</t>
  </si>
  <si>
    <t>Dolná hranica spoľahlivosti(SK)</t>
  </si>
  <si>
    <t>Horná hranica spoľahlivosti(SK)</t>
  </si>
  <si>
    <t>Prognóza(VT)</t>
  </si>
  <si>
    <t>Dolná hranica spoľahlivosti(VT)</t>
  </si>
  <si>
    <t>Horná hranica spoľahlivosti(VT)</t>
  </si>
  <si>
    <t>Prognóza(PSK)</t>
  </si>
  <si>
    <t>Dolná hranica spoľahlivosti(PSK)</t>
  </si>
  <si>
    <t>Horná hranica spoľahlivosti(PSK)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</si>
</sst>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theme="0"/>
      <name val="Times New Roman"/>
      <family val="1"/>
      <charset val="238"/>
    </font>
    <font>
      <u/>
      <sz val="10"/>
      <color theme="10"/>
      <name val="Arial"/>
      <family val="2"/>
    </font>
    <font>
      <u/>
      <sz val="12"/>
      <name val="Times New Roman"/>
      <family val="1"/>
      <charset val="238"/>
    </font>
    <font>
      <u/>
      <sz val="12"/>
      <color rgb="FFFF0000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Arial"/>
      <family val="2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00385E"/>
      <name val="Times New Roman"/>
      <family val="1"/>
      <charset val="238"/>
    </font>
    <font>
      <sz val="12"/>
      <color rgb="FF00385E"/>
      <name val="Times New Roman"/>
      <family val="1"/>
      <charset val="238"/>
    </font>
    <font>
      <sz val="12"/>
      <color rgb="FF454545"/>
      <name val="Times New Roman"/>
      <family val="1"/>
      <charset val="238"/>
    </font>
    <font>
      <sz val="14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7FA"/>
        <bgColor indexed="64"/>
      </patternFill>
    </fill>
    <fill>
      <patternFill patternType="solid">
        <fgColor rgb="FFE6ECF3"/>
        <bgColor indexed="64"/>
      </patternFill>
    </fill>
    <fill>
      <patternFill patternType="solid">
        <fgColor theme="5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1" fillId="0" borderId="0"/>
  </cellStyleXfs>
  <cellXfs count="22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0" xfId="0" applyFont="1"/>
    <xf numFmtId="0" fontId="1" fillId="2" borderId="9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6" borderId="14" xfId="0" applyFont="1" applyFill="1" applyBorder="1" applyAlignment="1">
      <alignment horizontal="center" vertical="center"/>
    </xf>
    <xf numFmtId="0" fontId="1" fillId="6" borderId="25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0" fontId="1" fillId="6" borderId="26" xfId="0" applyFont="1" applyFill="1" applyBorder="1" applyAlignment="1">
      <alignment vertical="center"/>
    </xf>
    <xf numFmtId="0" fontId="1" fillId="6" borderId="18" xfId="0" applyFont="1" applyFill="1" applyBorder="1" applyAlignment="1">
      <alignment horizontal="center" vertical="center"/>
    </xf>
    <xf numFmtId="0" fontId="4" fillId="0" borderId="0" xfId="0" applyFont="1"/>
    <xf numFmtId="0" fontId="1" fillId="6" borderId="1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1" fillId="6" borderId="27" xfId="0" applyFont="1" applyFill="1" applyBorder="1" applyAlignment="1">
      <alignment horizontal="center" vertical="center"/>
    </xf>
    <xf numFmtId="0" fontId="1" fillId="6" borderId="29" xfId="0" applyFont="1" applyFill="1" applyBorder="1" applyAlignment="1">
      <alignment horizontal="center" vertical="center"/>
    </xf>
    <xf numFmtId="0" fontId="1" fillId="6" borderId="30" xfId="0" applyFont="1" applyFill="1" applyBorder="1" applyAlignment="1">
      <alignment horizontal="center" vertical="center"/>
    </xf>
    <xf numFmtId="49" fontId="1" fillId="6" borderId="27" xfId="0" applyNumberFormat="1" applyFont="1" applyFill="1" applyBorder="1" applyAlignment="1">
      <alignment horizontal="center" vertical="center"/>
    </xf>
    <xf numFmtId="0" fontId="3" fillId="6" borderId="31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49" fontId="1" fillId="6" borderId="6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6" borderId="25" xfId="0" applyFont="1" applyFill="1" applyBorder="1" applyAlignment="1">
      <alignment horizontal="center" vertical="center"/>
    </xf>
    <xf numFmtId="0" fontId="1" fillId="6" borderId="26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0" fontId="1" fillId="6" borderId="31" xfId="0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7" fillId="0" borderId="0" xfId="1" applyFont="1" applyAlignment="1">
      <alignment horizontal="left" vertical="center" wrapText="1" indent="1"/>
    </xf>
    <xf numFmtId="0" fontId="3" fillId="0" borderId="32" xfId="0" applyFont="1" applyBorder="1" applyAlignment="1">
      <alignment horizontal="center" vertical="center"/>
    </xf>
    <xf numFmtId="0" fontId="1" fillId="7" borderId="33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9" fontId="1" fillId="4" borderId="33" xfId="0" applyNumberFormat="1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0" fontId="8" fillId="0" borderId="0" xfId="1" applyFont="1" applyAlignment="1">
      <alignment horizontal="left" vertical="center" wrapText="1" indent="1"/>
    </xf>
    <xf numFmtId="49" fontId="1" fillId="0" borderId="14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1" fillId="7" borderId="43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center"/>
    </xf>
    <xf numFmtId="0" fontId="9" fillId="10" borderId="1" xfId="0" applyFont="1" applyFill="1" applyBorder="1" applyAlignment="1">
      <alignment horizontal="center" vertical="center" wrapText="1"/>
    </xf>
    <xf numFmtId="164" fontId="9" fillId="10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" fontId="12" fillId="0" borderId="1" xfId="2" applyNumberFormat="1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3" fontId="12" fillId="2" borderId="1" xfId="2" applyNumberFormat="1" applyFont="1" applyFill="1" applyBorder="1" applyAlignment="1">
      <alignment horizontal="center" vertical="center"/>
    </xf>
    <xf numFmtId="0" fontId="12" fillId="2" borderId="1" xfId="2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3" fontId="12" fillId="7" borderId="1" xfId="2" applyNumberFormat="1" applyFont="1" applyFill="1" applyBorder="1" applyAlignment="1">
      <alignment horizontal="center" vertical="center"/>
    </xf>
    <xf numFmtId="3" fontId="12" fillId="9" borderId="1" xfId="2" applyNumberFormat="1" applyFont="1" applyFill="1" applyBorder="1" applyAlignment="1">
      <alignment horizontal="center" vertical="center"/>
    </xf>
    <xf numFmtId="0" fontId="10" fillId="0" borderId="0" xfId="0" applyFont="1"/>
    <xf numFmtId="0" fontId="13" fillId="0" borderId="1" xfId="0" applyFont="1" applyBorder="1" applyAlignment="1">
      <alignment horizontal="center" vertical="center"/>
    </xf>
    <xf numFmtId="3" fontId="14" fillId="0" borderId="1" xfId="2" applyNumberFormat="1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/>
    </xf>
    <xf numFmtId="3" fontId="13" fillId="6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vertical="top" wrapText="1"/>
    </xf>
    <xf numFmtId="0" fontId="18" fillId="11" borderId="1" xfId="0" applyFont="1" applyFill="1" applyBorder="1" applyAlignment="1">
      <alignment horizontal="center" vertical="top"/>
    </xf>
    <xf numFmtId="1" fontId="15" fillId="0" borderId="1" xfId="0" applyNumberFormat="1" applyFont="1" applyBorder="1" applyAlignment="1">
      <alignment horizontal="center"/>
    </xf>
    <xf numFmtId="3" fontId="18" fillId="11" borderId="1" xfId="0" applyNumberFormat="1" applyFont="1" applyFill="1" applyBorder="1" applyAlignment="1">
      <alignment horizontal="center" vertical="top"/>
    </xf>
    <xf numFmtId="0" fontId="17" fillId="12" borderId="1" xfId="0" applyFont="1" applyFill="1" applyBorder="1" applyAlignment="1">
      <alignment horizontal="center" vertical="center" wrapText="1"/>
    </xf>
    <xf numFmtId="0" fontId="17" fillId="13" borderId="1" xfId="0" applyFont="1" applyFill="1" applyBorder="1" applyAlignment="1">
      <alignment horizontal="center" vertical="center" wrapText="1"/>
    </xf>
    <xf numFmtId="0" fontId="17" fillId="13" borderId="1" xfId="0" applyFont="1" applyFill="1" applyBorder="1" applyAlignment="1">
      <alignment horizontal="center" vertical="top" wrapText="1"/>
    </xf>
    <xf numFmtId="3" fontId="15" fillId="0" borderId="1" xfId="0" applyNumberFormat="1" applyFont="1" applyBorder="1"/>
    <xf numFmtId="3" fontId="0" fillId="0" borderId="0" xfId="0" applyNumberFormat="1"/>
    <xf numFmtId="0" fontId="1" fillId="14" borderId="14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14" borderId="9" xfId="0" applyFont="1" applyFill="1" applyBorder="1" applyAlignment="1">
      <alignment horizontal="center" vertical="center"/>
    </xf>
    <xf numFmtId="0" fontId="1" fillId="14" borderId="27" xfId="0" applyFont="1" applyFill="1" applyBorder="1" applyAlignment="1">
      <alignment horizontal="center" vertical="center"/>
    </xf>
    <xf numFmtId="0" fontId="1" fillId="14" borderId="33" xfId="0" applyFont="1" applyFill="1" applyBorder="1" applyAlignment="1">
      <alignment horizontal="center" vertical="center"/>
    </xf>
    <xf numFmtId="0" fontId="1" fillId="14" borderId="0" xfId="0" applyFont="1" applyFill="1" applyAlignment="1">
      <alignment horizontal="right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9" fontId="1" fillId="4" borderId="1" xfId="0" applyNumberFormat="1" applyFont="1" applyFill="1" applyBorder="1" applyAlignment="1">
      <alignment horizontal="center" vertical="center"/>
    </xf>
    <xf numFmtId="0" fontId="1" fillId="5" borderId="0" xfId="0" applyFont="1" applyFill="1" applyAlignment="1">
      <alignment horizontal="right" vertical="center"/>
    </xf>
    <xf numFmtId="0" fontId="1" fillId="6" borderId="0" xfId="0" applyFont="1" applyFill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7" borderId="43" xfId="0" applyFont="1" applyFill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0" fontId="1" fillId="9" borderId="0" xfId="0" applyFont="1" applyFill="1" applyAlignment="1">
      <alignment horizontal="left" vertical="center"/>
    </xf>
    <xf numFmtId="0" fontId="5" fillId="8" borderId="0" xfId="0" applyFont="1" applyFill="1" applyAlignment="1">
      <alignment horizontal="left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1" fillId="9" borderId="49" xfId="0" applyFont="1" applyFill="1" applyBorder="1" applyAlignment="1">
      <alignment horizontal="center" vertical="center"/>
    </xf>
    <xf numFmtId="0" fontId="1" fillId="9" borderId="44" xfId="0" applyFont="1" applyFill="1" applyBorder="1" applyAlignment="1">
      <alignment horizontal="center" vertical="center"/>
    </xf>
    <xf numFmtId="0" fontId="1" fillId="9" borderId="50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44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9" fontId="1" fillId="4" borderId="49" xfId="0" applyNumberFormat="1" applyFont="1" applyFill="1" applyBorder="1" applyAlignment="1">
      <alignment horizontal="center" vertical="center"/>
    </xf>
    <xf numFmtId="9" fontId="1" fillId="4" borderId="44" xfId="0" applyNumberFormat="1" applyFont="1" applyFill="1" applyBorder="1" applyAlignment="1">
      <alignment horizontal="center" vertical="center"/>
    </xf>
    <xf numFmtId="9" fontId="1" fillId="4" borderId="50" xfId="0" applyNumberFormat="1" applyFont="1" applyFill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36" xfId="0" applyNumberFormat="1" applyFont="1" applyBorder="1" applyAlignment="1">
      <alignment horizontal="center" vertical="center"/>
    </xf>
    <xf numFmtId="49" fontId="1" fillId="0" borderId="37" xfId="0" applyNumberFormat="1" applyFont="1" applyBorder="1" applyAlignment="1">
      <alignment horizontal="center" vertical="center"/>
    </xf>
    <xf numFmtId="0" fontId="3" fillId="6" borderId="46" xfId="0" applyFont="1" applyFill="1" applyBorder="1" applyAlignment="1">
      <alignment horizontal="center" vertical="center"/>
    </xf>
    <xf numFmtId="0" fontId="3" fillId="6" borderId="48" xfId="0" applyFont="1" applyFill="1" applyBorder="1" applyAlignment="1">
      <alignment horizontal="center" vertical="center"/>
    </xf>
    <xf numFmtId="9" fontId="1" fillId="6" borderId="49" xfId="0" applyNumberFormat="1" applyFont="1" applyFill="1" applyBorder="1" applyAlignment="1">
      <alignment horizontal="center" vertical="center"/>
    </xf>
    <xf numFmtId="9" fontId="1" fillId="6" borderId="50" xfId="0" applyNumberFormat="1" applyFont="1" applyFill="1" applyBorder="1" applyAlignment="1">
      <alignment horizontal="center" vertical="center"/>
    </xf>
    <xf numFmtId="0" fontId="1" fillId="6" borderId="51" xfId="0" applyFont="1" applyFill="1" applyBorder="1" applyAlignment="1">
      <alignment horizontal="center" vertical="center"/>
    </xf>
    <xf numFmtId="0" fontId="1" fillId="6" borderId="52" xfId="0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center" vertical="center"/>
    </xf>
    <xf numFmtId="0" fontId="3" fillId="6" borderId="47" xfId="0" applyFont="1" applyFill="1" applyBorder="1" applyAlignment="1">
      <alignment horizontal="center" vertical="center"/>
    </xf>
    <xf numFmtId="9" fontId="1" fillId="6" borderId="44" xfId="0" applyNumberFormat="1" applyFont="1" applyFill="1" applyBorder="1" applyAlignment="1">
      <alignment horizontal="center" vertical="center"/>
    </xf>
    <xf numFmtId="0" fontId="1" fillId="6" borderId="53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1" fillId="6" borderId="20" xfId="0" applyFont="1" applyFill="1" applyBorder="1" applyAlignment="1">
      <alignment horizontal="center" vertical="center"/>
    </xf>
    <xf numFmtId="0" fontId="1" fillId="6" borderId="21" xfId="0" applyFont="1" applyFill="1" applyBorder="1" applyAlignment="1">
      <alignment horizontal="center" vertical="center"/>
    </xf>
    <xf numFmtId="0" fontId="1" fillId="7" borderId="49" xfId="0" applyFont="1" applyFill="1" applyBorder="1" applyAlignment="1">
      <alignment horizontal="center" vertical="center"/>
    </xf>
    <xf numFmtId="0" fontId="1" fillId="7" borderId="44" xfId="0" applyFont="1" applyFill="1" applyBorder="1" applyAlignment="1">
      <alignment horizontal="center" vertical="center"/>
    </xf>
    <xf numFmtId="0" fontId="1" fillId="7" borderId="50" xfId="0" applyFont="1" applyFill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6" borderId="51" xfId="0" applyFont="1" applyFill="1" applyBorder="1" applyAlignment="1">
      <alignment horizontal="center" vertical="center" wrapText="1"/>
    </xf>
    <xf numFmtId="0" fontId="1" fillId="6" borderId="53" xfId="0" applyFont="1" applyFill="1" applyBorder="1" applyAlignment="1">
      <alignment horizontal="center" vertical="center" wrapText="1"/>
    </xf>
    <xf numFmtId="0" fontId="1" fillId="6" borderId="52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8" borderId="49" xfId="0" applyFont="1" applyFill="1" applyBorder="1" applyAlignment="1">
      <alignment horizontal="center" vertical="center"/>
    </xf>
    <xf numFmtId="0" fontId="5" fillId="8" borderId="44" xfId="0" applyFont="1" applyFill="1" applyBorder="1" applyAlignment="1">
      <alignment horizontal="center" vertical="center"/>
    </xf>
    <xf numFmtId="0" fontId="5" fillId="8" borderId="50" xfId="0" applyFont="1" applyFill="1" applyBorder="1" applyAlignment="1">
      <alignment horizontal="center" vertical="center"/>
    </xf>
    <xf numFmtId="0" fontId="1" fillId="0" borderId="51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3" fontId="12" fillId="0" borderId="9" xfId="2" applyNumberFormat="1" applyFont="1" applyBorder="1" applyAlignment="1">
      <alignment horizontal="center" vertical="center"/>
    </xf>
    <xf numFmtId="3" fontId="12" fillId="0" borderId="45" xfId="2" applyNumberFormat="1" applyFont="1" applyBorder="1" applyAlignment="1">
      <alignment horizontal="center" vertical="center"/>
    </xf>
    <xf numFmtId="0" fontId="12" fillId="0" borderId="9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3" fontId="10" fillId="0" borderId="45" xfId="0" applyNumberFormat="1" applyFont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3" fontId="12" fillId="2" borderId="9" xfId="2" applyNumberFormat="1" applyFont="1" applyFill="1" applyBorder="1" applyAlignment="1">
      <alignment horizontal="center" vertical="center"/>
    </xf>
    <xf numFmtId="3" fontId="12" fillId="2" borderId="45" xfId="2" applyNumberFormat="1" applyFont="1" applyFill="1" applyBorder="1" applyAlignment="1">
      <alignment horizontal="center" vertical="center"/>
    </xf>
    <xf numFmtId="0" fontId="12" fillId="2" borderId="44" xfId="2" applyFont="1" applyFill="1" applyBorder="1" applyAlignment="1">
      <alignment horizontal="center" vertical="center"/>
    </xf>
    <xf numFmtId="0" fontId="12" fillId="2" borderId="45" xfId="2" applyFont="1" applyFill="1" applyBorder="1" applyAlignment="1">
      <alignment horizontal="center" vertical="center"/>
    </xf>
    <xf numFmtId="3" fontId="10" fillId="2" borderId="44" xfId="0" applyNumberFormat="1" applyFont="1" applyFill="1" applyBorder="1" applyAlignment="1">
      <alignment horizontal="center" vertical="center"/>
    </xf>
    <xf numFmtId="3" fontId="10" fillId="2" borderId="45" xfId="0" applyNumberFormat="1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5" fillId="6" borderId="20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</cellXfs>
  <cellStyles count="3">
    <cellStyle name="Hypertextové prepojenie" xfId="1" builtinId="8"/>
    <cellStyle name="Normálna" xfId="0" builtinId="0"/>
    <cellStyle name="Normálna 2" xfId="2" xr:uid="{8B16F4B6-B0F4-47B2-82E3-CB4104B3EB27}"/>
  </cellStyles>
  <dxfs count="58">
    <dxf>
      <numFmt numFmtId="3" formatCode="#,##0"/>
    </dxf>
    <dxf>
      <numFmt numFmtId="3" formatCode="#,##0"/>
    </dxf>
    <dxf>
      <numFmt numFmtId="3" formatCode="#,##0"/>
    </dxf>
    <dxf>
      <numFmt numFmtId="0" formatCode="General"/>
    </dxf>
    <dxf>
      <numFmt numFmtId="3" formatCode="#,##0"/>
    </dxf>
    <dxf>
      <numFmt numFmtId="3" formatCode="#,##0"/>
    </dxf>
    <dxf>
      <numFmt numFmtId="3" formatCode="#,##0"/>
    </dxf>
    <dxf>
      <numFmt numFmtId="0" formatCode="General"/>
    </dxf>
    <dxf>
      <numFmt numFmtId="3" formatCode="#,##0"/>
    </dxf>
    <dxf>
      <numFmt numFmtId="3" formatCode="#,##0"/>
    </dxf>
    <dxf>
      <numFmt numFmtId="3" formatCode="#,##0"/>
    </dxf>
    <dxf>
      <numFmt numFmtId="0" formatCode="General"/>
    </dxf>
    <dxf>
      <numFmt numFmtId="3" formatCode="#,##0"/>
    </dxf>
    <dxf>
      <numFmt numFmtId="3" formatCode="#,##0"/>
    </dxf>
    <dxf>
      <numFmt numFmtId="3" formatCode="#,##0"/>
    </dxf>
    <dxf>
      <numFmt numFmtId="0" formatCode="General"/>
    </dxf>
    <dxf>
      <numFmt numFmtId="3" formatCode="#,##0"/>
    </dxf>
    <dxf>
      <numFmt numFmtId="3" formatCode="#,##0"/>
    </dxf>
    <dxf>
      <numFmt numFmtId="3" formatCode="#,##0"/>
    </dxf>
    <dxf>
      <numFmt numFmtId="0" formatCode="General"/>
    </dxf>
    <dxf>
      <numFmt numFmtId="3" formatCode="#,##0"/>
    </dxf>
    <dxf>
      <numFmt numFmtId="3" formatCode="#,##0"/>
    </dxf>
    <dxf>
      <numFmt numFmtId="3" formatCode="#,##0"/>
    </dxf>
    <dxf>
      <numFmt numFmtId="0" formatCode="General"/>
    </dxf>
    <dxf>
      <numFmt numFmtId="3" formatCode="#,##0"/>
    </dxf>
    <dxf>
      <numFmt numFmtId="3" formatCode="#,##0"/>
    </dxf>
    <dxf>
      <numFmt numFmtId="3" formatCode="#,##0"/>
    </dxf>
    <dxf>
      <numFmt numFmtId="0" formatCode="General"/>
    </dxf>
    <dxf>
      <numFmt numFmtId="3" formatCode="#,##0"/>
    </dxf>
    <dxf>
      <numFmt numFmtId="3" formatCode="#,##0"/>
    </dxf>
    <dxf>
      <numFmt numFmtId="3" formatCode="#,##0"/>
    </dxf>
    <dxf>
      <numFmt numFmtId="0" formatCode="General"/>
    </dxf>
    <dxf>
      <numFmt numFmtId="3" formatCode="#,##0"/>
    </dxf>
    <dxf>
      <numFmt numFmtId="3" formatCode="#,##0"/>
    </dxf>
    <dxf>
      <numFmt numFmtId="3" formatCode="#,##0"/>
    </dxf>
    <dxf>
      <numFmt numFmtId="0" formatCode="General"/>
    </dxf>
    <dxf>
      <numFmt numFmtId="3" formatCode="#,##0"/>
    </dxf>
    <dxf>
      <numFmt numFmtId="3" formatCode="#,##0"/>
    </dxf>
    <dxf>
      <numFmt numFmtId="3" formatCode="#,##0"/>
    </dxf>
    <dxf>
      <numFmt numFmtId="0" formatCode="General"/>
    </dxf>
    <dxf>
      <numFmt numFmtId="3" formatCode="#,##0"/>
    </dxf>
    <dxf>
      <numFmt numFmtId="3" formatCode="#,##0"/>
    </dxf>
    <dxf>
      <numFmt numFmtId="3" formatCode="#,##0"/>
    </dxf>
    <dxf>
      <numFmt numFmtId="0" formatCode="General"/>
    </dxf>
    <dxf>
      <numFmt numFmtId="3" formatCode="#,##0"/>
    </dxf>
    <dxf>
      <numFmt numFmtId="3" formatCode="#,##0"/>
    </dxf>
    <dxf>
      <numFmt numFmtId="3" formatCode="#,##0"/>
    </dxf>
    <dxf>
      <numFmt numFmtId="0" formatCode="General"/>
    </dxf>
    <dxf>
      <numFmt numFmtId="3" formatCode="#,##0"/>
    </dxf>
    <dxf>
      <numFmt numFmtId="3" formatCode="#,##0"/>
    </dxf>
    <dxf>
      <numFmt numFmtId="3" formatCode="#,##0"/>
    </dxf>
    <dxf>
      <numFmt numFmtId="0" formatCode="General"/>
    </dxf>
    <dxf>
      <numFmt numFmtId="3" formatCode="#,##0"/>
    </dxf>
    <dxf>
      <numFmt numFmtId="3" formatCode="#,##0"/>
    </dxf>
    <dxf>
      <numFmt numFmtId="3" formatCode="#,##0"/>
    </dxf>
    <dxf>
      <numFmt numFmtId="0" formatCode="General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'[1]Dáta k počtu obyvateľov'!$B$35</c:f>
              <c:strCache>
                <c:ptCount val="1"/>
                <c:pt idx="0">
                  <c:v>BJ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'[1]Dáta k počtu obyvateľov'!$B$36:$B$70</c:f>
              <c:numCache>
                <c:formatCode>General</c:formatCode>
                <c:ptCount val="35"/>
                <c:pt idx="0">
                  <c:v>54650</c:v>
                </c:pt>
                <c:pt idx="1">
                  <c:v>55009</c:v>
                </c:pt>
                <c:pt idx="2">
                  <c:v>55581</c:v>
                </c:pt>
                <c:pt idx="3">
                  <c:v>56249</c:v>
                </c:pt>
                <c:pt idx="4">
                  <c:v>56885</c:v>
                </c:pt>
                <c:pt idx="5">
                  <c:v>57388</c:v>
                </c:pt>
                <c:pt idx="6">
                  <c:v>57834</c:v>
                </c:pt>
                <c:pt idx="7">
                  <c:v>58283</c:v>
                </c:pt>
                <c:pt idx="8">
                  <c:v>58753</c:v>
                </c:pt>
                <c:pt idx="9">
                  <c:v>59344</c:v>
                </c:pt>
                <c:pt idx="10">
                  <c:v>59831</c:v>
                </c:pt>
                <c:pt idx="11">
                  <c:v>60678</c:v>
                </c:pt>
                <c:pt idx="12">
                  <c:v>60931</c:v>
                </c:pt>
                <c:pt idx="13">
                  <c:v>61187</c:v>
                </c:pt>
                <c:pt idx="14">
                  <c:v>61346</c:v>
                </c:pt>
                <c:pt idx="15">
                  <c:v>61593</c:v>
                </c:pt>
                <c:pt idx="16">
                  <c:v>61645</c:v>
                </c:pt>
                <c:pt idx="17">
                  <c:v>61740</c:v>
                </c:pt>
                <c:pt idx="18">
                  <c:v>61784</c:v>
                </c:pt>
                <c:pt idx="19">
                  <c:v>61749</c:v>
                </c:pt>
                <c:pt idx="20">
                  <c:v>61721</c:v>
                </c:pt>
                <c:pt idx="21">
                  <c:v>60026</c:v>
                </c:pt>
                <c:pt idx="22">
                  <c:v>59883</c:v>
                </c:pt>
                <c:pt idx="23">
                  <c:v>59927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D-4091-9BDC-500B1F4810EB}"/>
            </c:ext>
          </c:extLst>
        </c:ser>
        <c:ser>
          <c:idx val="1"/>
          <c:order val="1"/>
          <c:tx>
            <c:strRef>
              <c:f>'[1]Dáta k počtu obyvateľov'!$C$35</c:f>
              <c:strCache>
                <c:ptCount val="1"/>
                <c:pt idx="0">
                  <c:v>Prognóza(BJ)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'[1]Dáta k počtu obyvateľov'!$A$36:$A$70</c:f>
              <c:strCache>
                <c:ptCount val="3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</c:strCache>
            </c:strRef>
          </c:cat>
          <c:val>
            <c:numRef>
              <c:f>'[1]Dáta k počtu obyvateľov'!$C$36:$C$70</c:f>
              <c:numCache>
                <c:formatCode>General</c:formatCode>
                <c:ptCount val="35"/>
                <c:pt idx="23">
                  <c:v>59927</c:v>
                </c:pt>
                <c:pt idx="24">
                  <c:v>60204.71608695652</c:v>
                </c:pt>
                <c:pt idx="25">
                  <c:v>60482.432173913046</c:v>
                </c:pt>
                <c:pt idx="26">
                  <c:v>60760.148260869566</c:v>
                </c:pt>
                <c:pt idx="27">
                  <c:v>61037.864347826086</c:v>
                </c:pt>
                <c:pt idx="28">
                  <c:v>61315.580434782605</c:v>
                </c:pt>
                <c:pt idx="29">
                  <c:v>61593.296521739132</c:v>
                </c:pt>
                <c:pt idx="30">
                  <c:v>61871.012608695652</c:v>
                </c:pt>
                <c:pt idx="31">
                  <c:v>62148.728695652171</c:v>
                </c:pt>
                <c:pt idx="32">
                  <c:v>62426.444782608698</c:v>
                </c:pt>
                <c:pt idx="33">
                  <c:v>62704.160869565218</c:v>
                </c:pt>
                <c:pt idx="34">
                  <c:v>62981.876956521737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9D-4091-9BDC-500B1F4810EB}"/>
            </c:ext>
          </c:extLst>
        </c:ser>
        <c:ser>
          <c:idx val="2"/>
          <c:order val="2"/>
          <c:tx>
            <c:strRef>
              <c:f>'[1]Dáta k počtu obyvateľov'!$D$35</c:f>
              <c:strCache>
                <c:ptCount val="1"/>
                <c:pt idx="0">
                  <c:v>Dolná hranica spoľahlivosti(BJ)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'[1]Dáta k počtu obyvateľov'!$A$36:$A$70</c:f>
              <c:strCache>
                <c:ptCount val="3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</c:strCache>
            </c:strRef>
          </c:cat>
          <c:val>
            <c:numRef>
              <c:f>'[1]Dáta k počtu obyvateľov'!$D$36:$D$70</c:f>
              <c:numCache>
                <c:formatCode>General</c:formatCode>
                <c:ptCount val="35"/>
                <c:pt idx="23">
                  <c:v>59927</c:v>
                </c:pt>
                <c:pt idx="24">
                  <c:v>59326.164842489103</c:v>
                </c:pt>
                <c:pt idx="25">
                  <c:v>59383.715762780907</c:v>
                </c:pt>
                <c:pt idx="26">
                  <c:v>59478.093929330709</c:v>
                </c:pt>
                <c:pt idx="27">
                  <c:v>59595.189573790311</c:v>
                </c:pt>
                <c:pt idx="28">
                  <c:v>59728.091575086088</c:v>
                </c:pt>
                <c:pt idx="29">
                  <c:v>59872.803574707301</c:v>
                </c:pt>
                <c:pt idx="30">
                  <c:v>60026.768223935083</c:v>
                </c:pt>
                <c:pt idx="31">
                  <c:v>60188.232193954449</c:v>
                </c:pt>
                <c:pt idx="32">
                  <c:v>60355.931543859617</c:v>
                </c:pt>
                <c:pt idx="33">
                  <c:v>60528.919616181112</c:v>
                </c:pt>
                <c:pt idx="34">
                  <c:v>60706.465698608095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9D-4091-9BDC-500B1F4810EB}"/>
            </c:ext>
          </c:extLst>
        </c:ser>
        <c:ser>
          <c:idx val="3"/>
          <c:order val="3"/>
          <c:tx>
            <c:strRef>
              <c:f>'[1]Dáta k počtu obyvateľov'!$E$35</c:f>
              <c:strCache>
                <c:ptCount val="1"/>
                <c:pt idx="0">
                  <c:v>Horná hranica spoľahlivosti(BJ)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'[1]Dáta k počtu obyvateľov'!$A$36:$A$70</c:f>
              <c:strCache>
                <c:ptCount val="3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</c:strCache>
            </c:strRef>
          </c:cat>
          <c:val>
            <c:numRef>
              <c:f>'[1]Dáta k počtu obyvateľov'!$E$36:$E$70</c:f>
              <c:numCache>
                <c:formatCode>General</c:formatCode>
                <c:ptCount val="35"/>
                <c:pt idx="23">
                  <c:v>59927</c:v>
                </c:pt>
                <c:pt idx="24">
                  <c:v>61083.267331423936</c:v>
                </c:pt>
                <c:pt idx="25">
                  <c:v>61581.148585045186</c:v>
                </c:pt>
                <c:pt idx="26">
                  <c:v>62042.202592408423</c:v>
                </c:pt>
                <c:pt idx="27">
                  <c:v>62480.539121861861</c:v>
                </c:pt>
                <c:pt idx="28">
                  <c:v>62903.069294479123</c:v>
                </c:pt>
                <c:pt idx="29">
                  <c:v>63313.789468770963</c:v>
                </c:pt>
                <c:pt idx="30">
                  <c:v>63715.25699345622</c:v>
                </c:pt>
                <c:pt idx="31">
                  <c:v>64109.225197349893</c:v>
                </c:pt>
                <c:pt idx="32">
                  <c:v>64496.958021357779</c:v>
                </c:pt>
                <c:pt idx="33">
                  <c:v>64879.402122949323</c:v>
                </c:pt>
                <c:pt idx="34">
                  <c:v>65257.288214435379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D-4091-9BDC-500B1F481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4023440"/>
        <c:axId val="454022784"/>
      </c:lineChart>
      <c:catAx>
        <c:axId val="454023440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54022784"/>
        <c:crosses val="autoZero"/>
        <c:auto val="1"/>
        <c:lblAlgn val="ctr"/>
        <c:lblOffset val="100"/>
        <c:noMultiLvlLbl val="0"/>
      </c:catAx>
      <c:valAx>
        <c:axId val="45402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5402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'[1]Dáta k počtu obyvateľov'!$H$109</c:f>
              <c:strCache>
                <c:ptCount val="1"/>
                <c:pt idx="0">
                  <c:v>SĽ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'[1]Dáta k počtu obyvateľov'!$H$110:$H$144</c:f>
              <c:numCache>
                <c:formatCode>General</c:formatCode>
                <c:ptCount val="35"/>
                <c:pt idx="0">
                  <c:v>34390</c:v>
                </c:pt>
                <c:pt idx="1">
                  <c:v>34703</c:v>
                </c:pt>
                <c:pt idx="2">
                  <c:v>35191</c:v>
                </c:pt>
                <c:pt idx="3">
                  <c:v>35616</c:v>
                </c:pt>
                <c:pt idx="4">
                  <c:v>36075</c:v>
                </c:pt>
                <c:pt idx="5">
                  <c:v>36559</c:v>
                </c:pt>
                <c:pt idx="6">
                  <c:v>37008</c:v>
                </c:pt>
                <c:pt idx="7">
                  <c:v>37487</c:v>
                </c:pt>
                <c:pt idx="8">
                  <c:v>37882</c:v>
                </c:pt>
                <c:pt idx="9">
                  <c:v>38359</c:v>
                </c:pt>
                <c:pt idx="10">
                  <c:v>38825</c:v>
                </c:pt>
                <c:pt idx="11">
                  <c:v>39234</c:v>
                </c:pt>
                <c:pt idx="12">
                  <c:v>39511</c:v>
                </c:pt>
                <c:pt idx="13">
                  <c:v>39780</c:v>
                </c:pt>
                <c:pt idx="14">
                  <c:v>40061</c:v>
                </c:pt>
                <c:pt idx="15">
                  <c:v>40284</c:v>
                </c:pt>
                <c:pt idx="16">
                  <c:v>40547</c:v>
                </c:pt>
                <c:pt idx="17">
                  <c:v>40827</c:v>
                </c:pt>
                <c:pt idx="18">
                  <c:v>40891</c:v>
                </c:pt>
                <c:pt idx="19">
                  <c:v>40938</c:v>
                </c:pt>
                <c:pt idx="20">
                  <c:v>40984</c:v>
                </c:pt>
                <c:pt idx="21">
                  <c:v>40043</c:v>
                </c:pt>
                <c:pt idx="22">
                  <c:v>39992</c:v>
                </c:pt>
                <c:pt idx="23">
                  <c:v>40076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E8-42B2-8F57-F1510A5A147A}"/>
            </c:ext>
          </c:extLst>
        </c:ser>
        <c:ser>
          <c:idx val="1"/>
          <c:order val="1"/>
          <c:tx>
            <c:strRef>
              <c:f>'[1]Dáta k počtu obyvateľov'!$I$109</c:f>
              <c:strCache>
                <c:ptCount val="1"/>
                <c:pt idx="0">
                  <c:v>Prognóza(SĽ)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'[1]Dáta k počtu obyvateľov'!$G$110:$G$144</c:f>
              <c:strCache>
                <c:ptCount val="3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</c:strCache>
            </c:strRef>
          </c:cat>
          <c:val>
            <c:numRef>
              <c:f>'[1]Dáta k počtu obyvateľov'!$I$110:$I$144</c:f>
              <c:numCache>
                <c:formatCode>General</c:formatCode>
                <c:ptCount val="35"/>
                <c:pt idx="23">
                  <c:v>40076</c:v>
                </c:pt>
                <c:pt idx="24">
                  <c:v>40359.724782608697</c:v>
                </c:pt>
                <c:pt idx="25">
                  <c:v>40643.449565217394</c:v>
                </c:pt>
                <c:pt idx="26">
                  <c:v>40927.174347826091</c:v>
                </c:pt>
                <c:pt idx="27">
                  <c:v>41210.89913043478</c:v>
                </c:pt>
                <c:pt idx="28">
                  <c:v>41494.623913043477</c:v>
                </c:pt>
                <c:pt idx="29">
                  <c:v>41778.348695652174</c:v>
                </c:pt>
                <c:pt idx="30">
                  <c:v>42062.073478260871</c:v>
                </c:pt>
                <c:pt idx="31">
                  <c:v>42345.798260869567</c:v>
                </c:pt>
                <c:pt idx="32">
                  <c:v>42629.523043478257</c:v>
                </c:pt>
                <c:pt idx="33">
                  <c:v>42913.247826086954</c:v>
                </c:pt>
                <c:pt idx="34">
                  <c:v>43196.972608695651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E8-42B2-8F57-F1510A5A147A}"/>
            </c:ext>
          </c:extLst>
        </c:ser>
        <c:ser>
          <c:idx val="2"/>
          <c:order val="2"/>
          <c:tx>
            <c:strRef>
              <c:f>'[1]Dáta k počtu obyvateľov'!$J$109</c:f>
              <c:strCache>
                <c:ptCount val="1"/>
                <c:pt idx="0">
                  <c:v>Dolná hranica spoľahlivosti(SĽ)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'[1]Dáta k počtu obyvateľov'!$G$110:$G$144</c:f>
              <c:strCache>
                <c:ptCount val="3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</c:strCache>
            </c:strRef>
          </c:cat>
          <c:val>
            <c:numRef>
              <c:f>'[1]Dáta k počtu obyvateľov'!$J$110:$J$144</c:f>
              <c:numCache>
                <c:formatCode>General</c:formatCode>
                <c:ptCount val="35"/>
                <c:pt idx="23">
                  <c:v>40076</c:v>
                </c:pt>
                <c:pt idx="24">
                  <c:v>39852.136380919721</c:v>
                </c:pt>
                <c:pt idx="25">
                  <c:v>40075.72129787202</c:v>
                </c:pt>
                <c:pt idx="26">
                  <c:v>40304.885665235546</c:v>
                </c:pt>
                <c:pt idx="27">
                  <c:v>40538.269992177287</c:v>
                </c:pt>
                <c:pt idx="28">
                  <c:v>40774.987782562799</c:v>
                </c:pt>
                <c:pt idx="29">
                  <c:v>41014.423092106401</c:v>
                </c:pt>
                <c:pt idx="30">
                  <c:v>41256.127465612553</c:v>
                </c:pt>
                <c:pt idx="31">
                  <c:v>41499.762435246317</c:v>
                </c:pt>
                <c:pt idx="32">
                  <c:v>41745.06514631887</c:v>
                </c:pt>
                <c:pt idx="33">
                  <c:v>41991.826667536479</c:v>
                </c:pt>
                <c:pt idx="34">
                  <c:v>42239.877695815725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E8-42B2-8F57-F1510A5A147A}"/>
            </c:ext>
          </c:extLst>
        </c:ser>
        <c:ser>
          <c:idx val="3"/>
          <c:order val="3"/>
          <c:tx>
            <c:strRef>
              <c:f>'[1]Dáta k počtu obyvateľov'!$K$109</c:f>
              <c:strCache>
                <c:ptCount val="1"/>
                <c:pt idx="0">
                  <c:v>Horná hranica spoľahlivosti(SĽ)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'[1]Dáta k počtu obyvateľov'!$G$110:$G$144</c:f>
              <c:strCache>
                <c:ptCount val="3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</c:strCache>
            </c:strRef>
          </c:cat>
          <c:val>
            <c:numRef>
              <c:f>'[1]Dáta k počtu obyvateľov'!$K$110:$K$144</c:f>
              <c:numCache>
                <c:formatCode>General</c:formatCode>
                <c:ptCount val="35"/>
                <c:pt idx="23">
                  <c:v>40076</c:v>
                </c:pt>
                <c:pt idx="24">
                  <c:v>40867.313184297673</c:v>
                </c:pt>
                <c:pt idx="25">
                  <c:v>41211.177832562767</c:v>
                </c:pt>
                <c:pt idx="26">
                  <c:v>41549.463030416635</c:v>
                </c:pt>
                <c:pt idx="27">
                  <c:v>41883.528268692273</c:v>
                </c:pt>
                <c:pt idx="28">
                  <c:v>42214.260043524155</c:v>
                </c:pt>
                <c:pt idx="29">
                  <c:v>42542.274299197947</c:v>
                </c:pt>
                <c:pt idx="30">
                  <c:v>42868.019490909188</c:v>
                </c:pt>
                <c:pt idx="31">
                  <c:v>43191.834086492818</c:v>
                </c:pt>
                <c:pt idx="32">
                  <c:v>43513.980940637644</c:v>
                </c:pt>
                <c:pt idx="33">
                  <c:v>43834.668984637428</c:v>
                </c:pt>
                <c:pt idx="34">
                  <c:v>44154.067521575576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E8-42B2-8F57-F1510A5A14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4007368"/>
        <c:axId val="454008024"/>
      </c:lineChart>
      <c:catAx>
        <c:axId val="454007368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54008024"/>
        <c:crosses val="autoZero"/>
        <c:auto val="1"/>
        <c:lblAlgn val="ctr"/>
        <c:lblOffset val="100"/>
        <c:noMultiLvlLbl val="0"/>
      </c:catAx>
      <c:valAx>
        <c:axId val="454008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54007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'[1]Dáta k počtu obyvateľov'!$T$109</c:f>
              <c:strCache>
                <c:ptCount val="1"/>
                <c:pt idx="0">
                  <c:v>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'[1]Dáta k počtu obyvateľov'!$T$110:$T$144</c:f>
              <c:numCache>
                <c:formatCode>General</c:formatCode>
                <c:ptCount val="35"/>
                <c:pt idx="0">
                  <c:v>24409</c:v>
                </c:pt>
                <c:pt idx="1">
                  <c:v>24614</c:v>
                </c:pt>
                <c:pt idx="2">
                  <c:v>24848</c:v>
                </c:pt>
                <c:pt idx="3">
                  <c:v>25053</c:v>
                </c:pt>
                <c:pt idx="4">
                  <c:v>25313</c:v>
                </c:pt>
                <c:pt idx="5">
                  <c:v>25538</c:v>
                </c:pt>
                <c:pt idx="6">
                  <c:v>25724</c:v>
                </c:pt>
                <c:pt idx="7">
                  <c:v>25827</c:v>
                </c:pt>
                <c:pt idx="8">
                  <c:v>26082</c:v>
                </c:pt>
                <c:pt idx="9">
                  <c:v>26246</c:v>
                </c:pt>
                <c:pt idx="10">
                  <c:v>26427</c:v>
                </c:pt>
                <c:pt idx="11">
                  <c:v>26612</c:v>
                </c:pt>
                <c:pt idx="12">
                  <c:v>26726</c:v>
                </c:pt>
                <c:pt idx="13">
                  <c:v>26775</c:v>
                </c:pt>
                <c:pt idx="14">
                  <c:v>26827</c:v>
                </c:pt>
                <c:pt idx="15">
                  <c:v>26870</c:v>
                </c:pt>
                <c:pt idx="16">
                  <c:v>26881</c:v>
                </c:pt>
                <c:pt idx="17">
                  <c:v>26836</c:v>
                </c:pt>
                <c:pt idx="18">
                  <c:v>26756</c:v>
                </c:pt>
                <c:pt idx="19">
                  <c:v>26677</c:v>
                </c:pt>
                <c:pt idx="20">
                  <c:v>26587</c:v>
                </c:pt>
                <c:pt idx="21">
                  <c:v>25611</c:v>
                </c:pt>
                <c:pt idx="22">
                  <c:v>25456</c:v>
                </c:pt>
                <c:pt idx="23">
                  <c:v>25400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BA-4491-BC36-C2DE8AF409FE}"/>
            </c:ext>
          </c:extLst>
        </c:ser>
        <c:ser>
          <c:idx val="1"/>
          <c:order val="1"/>
          <c:tx>
            <c:strRef>
              <c:f>'[1]Dáta k počtu obyvateľov'!$U$109</c:f>
              <c:strCache>
                <c:ptCount val="1"/>
                <c:pt idx="0">
                  <c:v>Prognóza(SK)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'[1]Dáta k počtu obyvateľov'!$S$110:$S$144</c:f>
              <c:strCache>
                <c:ptCount val="3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</c:strCache>
            </c:strRef>
          </c:cat>
          <c:val>
            <c:numRef>
              <c:f>'[1]Dáta k počtu obyvateľov'!$U$110:$U$144</c:f>
              <c:numCache>
                <c:formatCode>General</c:formatCode>
                <c:ptCount val="35"/>
                <c:pt idx="23">
                  <c:v>25400</c:v>
                </c:pt>
                <c:pt idx="24">
                  <c:v>25464.62652173913</c:v>
                </c:pt>
                <c:pt idx="25">
                  <c:v>25529.25304347826</c:v>
                </c:pt>
                <c:pt idx="26">
                  <c:v>25593.87956521739</c:v>
                </c:pt>
                <c:pt idx="27">
                  <c:v>25658.50608695652</c:v>
                </c:pt>
                <c:pt idx="28">
                  <c:v>25723.132608695651</c:v>
                </c:pt>
                <c:pt idx="29">
                  <c:v>25787.759130434784</c:v>
                </c:pt>
                <c:pt idx="30">
                  <c:v>25852.385652173914</c:v>
                </c:pt>
                <c:pt idx="31">
                  <c:v>25917.012173913045</c:v>
                </c:pt>
                <c:pt idx="32">
                  <c:v>25981.638695652175</c:v>
                </c:pt>
                <c:pt idx="33">
                  <c:v>26046.265217391305</c:v>
                </c:pt>
                <c:pt idx="34">
                  <c:v>26110.891739130435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BA-4491-BC36-C2DE8AF409FE}"/>
            </c:ext>
          </c:extLst>
        </c:ser>
        <c:ser>
          <c:idx val="2"/>
          <c:order val="2"/>
          <c:tx>
            <c:strRef>
              <c:f>'[1]Dáta k počtu obyvateľov'!$V$109</c:f>
              <c:strCache>
                <c:ptCount val="1"/>
                <c:pt idx="0">
                  <c:v>Dolná hranica spoľahlivosti(SK)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'[1]Dáta k počtu obyvateľov'!$S$110:$S$144</c:f>
              <c:strCache>
                <c:ptCount val="3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</c:strCache>
            </c:strRef>
          </c:cat>
          <c:val>
            <c:numRef>
              <c:f>'[1]Dáta k počtu obyvateľov'!$V$110:$V$144</c:f>
              <c:numCache>
                <c:formatCode>General</c:formatCode>
                <c:ptCount val="35"/>
                <c:pt idx="23">
                  <c:v>25400</c:v>
                </c:pt>
                <c:pt idx="24">
                  <c:v>25014.375436725873</c:v>
                </c:pt>
                <c:pt idx="25">
                  <c:v>24966.168921351717</c:v>
                </c:pt>
                <c:pt idx="26">
                  <c:v>24936.836100244273</c:v>
                </c:pt>
                <c:pt idx="27">
                  <c:v>24919.145820356895</c:v>
                </c:pt>
                <c:pt idx="28">
                  <c:v>24909.556182703433</c:v>
                </c:pt>
                <c:pt idx="29">
                  <c:v>24906.019082785842</c:v>
                </c:pt>
                <c:pt idx="30">
                  <c:v>24907.223898096119</c:v>
                </c:pt>
                <c:pt idx="31">
                  <c:v>24912.272060444531</c:v>
                </c:pt>
                <c:pt idx="32">
                  <c:v>24920.515809364279</c:v>
                </c:pt>
                <c:pt idx="33">
                  <c:v>24931.469989828325</c:v>
                </c:pt>
                <c:pt idx="34">
                  <c:v>24944.760117123504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BA-4491-BC36-C2DE8AF409FE}"/>
            </c:ext>
          </c:extLst>
        </c:ser>
        <c:ser>
          <c:idx val="3"/>
          <c:order val="3"/>
          <c:tx>
            <c:strRef>
              <c:f>'[1]Dáta k počtu obyvateľov'!$W$109</c:f>
              <c:strCache>
                <c:ptCount val="1"/>
                <c:pt idx="0">
                  <c:v>Horná hranica spoľahlivosti(SK)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'[1]Dáta k počtu obyvateľov'!$S$110:$S$144</c:f>
              <c:strCache>
                <c:ptCount val="3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</c:strCache>
            </c:strRef>
          </c:cat>
          <c:val>
            <c:numRef>
              <c:f>'[1]Dáta k počtu obyvateľov'!$W$110:$W$144</c:f>
              <c:numCache>
                <c:formatCode>General</c:formatCode>
                <c:ptCount val="35"/>
                <c:pt idx="23">
                  <c:v>25400</c:v>
                </c:pt>
                <c:pt idx="24">
                  <c:v>25914.877606752387</c:v>
                </c:pt>
                <c:pt idx="25">
                  <c:v>26092.337165604804</c:v>
                </c:pt>
                <c:pt idx="26">
                  <c:v>26250.923030190508</c:v>
                </c:pt>
                <c:pt idx="27">
                  <c:v>26397.866353556146</c:v>
                </c:pt>
                <c:pt idx="28">
                  <c:v>26536.709034687869</c:v>
                </c:pt>
                <c:pt idx="29">
                  <c:v>26669.499178083726</c:v>
                </c:pt>
                <c:pt idx="30">
                  <c:v>26797.54740625171</c:v>
                </c:pt>
                <c:pt idx="31">
                  <c:v>26921.752287381558</c:v>
                </c:pt>
                <c:pt idx="32">
                  <c:v>27042.761581940071</c:v>
                </c:pt>
                <c:pt idx="33">
                  <c:v>27161.060444954284</c:v>
                </c:pt>
                <c:pt idx="34">
                  <c:v>27277.023361137366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BA-4491-BC36-C2DE8AF409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4035576"/>
        <c:axId val="454035904"/>
      </c:lineChart>
      <c:catAx>
        <c:axId val="454035576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54035904"/>
        <c:crosses val="autoZero"/>
        <c:auto val="1"/>
        <c:lblAlgn val="ctr"/>
        <c:lblOffset val="100"/>
        <c:noMultiLvlLbl val="0"/>
      </c:catAx>
      <c:valAx>
        <c:axId val="454035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54035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'[1]Dáta k počtu obyvateľov'!$N$109</c:f>
              <c:strCache>
                <c:ptCount val="1"/>
                <c:pt idx="0">
                  <c:v>SP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'[1]Dáta k počtu obyvateľov'!$N$110:$N$144</c:f>
              <c:numCache>
                <c:formatCode>General</c:formatCode>
                <c:ptCount val="35"/>
                <c:pt idx="0">
                  <c:v>15008</c:v>
                </c:pt>
                <c:pt idx="1">
                  <c:v>15443</c:v>
                </c:pt>
                <c:pt idx="2">
                  <c:v>15582</c:v>
                </c:pt>
                <c:pt idx="3">
                  <c:v>15722</c:v>
                </c:pt>
                <c:pt idx="4">
                  <c:v>15834</c:v>
                </c:pt>
                <c:pt idx="5">
                  <c:v>15949</c:v>
                </c:pt>
                <c:pt idx="6">
                  <c:v>16100</c:v>
                </c:pt>
                <c:pt idx="7">
                  <c:v>16184</c:v>
                </c:pt>
                <c:pt idx="8">
                  <c:v>16264</c:v>
                </c:pt>
                <c:pt idx="9">
                  <c:v>16369</c:v>
                </c:pt>
                <c:pt idx="10">
                  <c:v>16473</c:v>
                </c:pt>
                <c:pt idx="11">
                  <c:v>16739</c:v>
                </c:pt>
                <c:pt idx="12">
                  <c:v>16783</c:v>
                </c:pt>
                <c:pt idx="13">
                  <c:v>16812</c:v>
                </c:pt>
                <c:pt idx="14">
                  <c:v>16852</c:v>
                </c:pt>
                <c:pt idx="15">
                  <c:v>16830</c:v>
                </c:pt>
                <c:pt idx="16">
                  <c:v>16843</c:v>
                </c:pt>
                <c:pt idx="17">
                  <c:v>16850</c:v>
                </c:pt>
                <c:pt idx="18">
                  <c:v>16862</c:v>
                </c:pt>
                <c:pt idx="19">
                  <c:v>16740</c:v>
                </c:pt>
                <c:pt idx="20">
                  <c:v>16684</c:v>
                </c:pt>
                <c:pt idx="21">
                  <c:v>16047</c:v>
                </c:pt>
                <c:pt idx="22">
                  <c:v>16008</c:v>
                </c:pt>
                <c:pt idx="23">
                  <c:v>15913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8-4831-B3EA-E96D3A8D43DA}"/>
            </c:ext>
          </c:extLst>
        </c:ser>
        <c:ser>
          <c:idx val="1"/>
          <c:order val="1"/>
          <c:tx>
            <c:strRef>
              <c:f>'[1]Dáta k počtu obyvateľov'!$O$109</c:f>
              <c:strCache>
                <c:ptCount val="1"/>
                <c:pt idx="0">
                  <c:v>Prognóza(SP)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'[1]Dáta k počtu obyvateľov'!$M$110:$M$144</c:f>
              <c:strCache>
                <c:ptCount val="3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</c:strCache>
            </c:strRef>
          </c:cat>
          <c:val>
            <c:numRef>
              <c:f>'[1]Dáta k počtu obyvateľov'!$O$110:$O$144</c:f>
              <c:numCache>
                <c:formatCode>General</c:formatCode>
                <c:ptCount val="35"/>
                <c:pt idx="23">
                  <c:v>15913</c:v>
                </c:pt>
                <c:pt idx="24">
                  <c:v>15958.629130434783</c:v>
                </c:pt>
                <c:pt idx="25">
                  <c:v>16004.258260869565</c:v>
                </c:pt>
                <c:pt idx="26">
                  <c:v>16049.887391304348</c:v>
                </c:pt>
                <c:pt idx="27">
                  <c:v>16095.51652173913</c:v>
                </c:pt>
                <c:pt idx="28">
                  <c:v>16141.145652173913</c:v>
                </c:pt>
                <c:pt idx="29">
                  <c:v>16186.774782608696</c:v>
                </c:pt>
                <c:pt idx="30">
                  <c:v>16232.403913043478</c:v>
                </c:pt>
                <c:pt idx="31">
                  <c:v>16278.033043478261</c:v>
                </c:pt>
                <c:pt idx="32">
                  <c:v>16323.662173913044</c:v>
                </c:pt>
                <c:pt idx="33">
                  <c:v>16369.291304347826</c:v>
                </c:pt>
                <c:pt idx="34">
                  <c:v>16414.920434782609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8-4831-B3EA-E96D3A8D43DA}"/>
            </c:ext>
          </c:extLst>
        </c:ser>
        <c:ser>
          <c:idx val="2"/>
          <c:order val="2"/>
          <c:tx>
            <c:strRef>
              <c:f>'[1]Dáta k počtu obyvateľov'!$P$109</c:f>
              <c:strCache>
                <c:ptCount val="1"/>
                <c:pt idx="0">
                  <c:v>Dolná hranica spoľahlivosti(SP)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'[1]Dáta k počtu obyvateľov'!$M$110:$M$144</c:f>
              <c:strCache>
                <c:ptCount val="3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</c:strCache>
            </c:strRef>
          </c:cat>
          <c:val>
            <c:numRef>
              <c:f>'[1]Dáta k počtu obyvateľov'!$P$110:$P$144</c:f>
              <c:numCache>
                <c:formatCode>General</c:formatCode>
                <c:ptCount val="35"/>
                <c:pt idx="23">
                  <c:v>15913</c:v>
                </c:pt>
                <c:pt idx="24">
                  <c:v>15613.074625384263</c:v>
                </c:pt>
                <c:pt idx="25">
                  <c:v>15572.107708433881</c:v>
                </c:pt>
                <c:pt idx="26">
                  <c:v>15545.625798400513</c:v>
                </c:pt>
                <c:pt idx="27">
                  <c:v>15528.079197359706</c:v>
                </c:pt>
                <c:pt idx="28">
                  <c:v>15516.749601698577</c:v>
                </c:pt>
                <c:pt idx="29">
                  <c:v>15510.065151271368</c:v>
                </c:pt>
                <c:pt idx="30">
                  <c:v>15507.019981734531</c:v>
                </c:pt>
                <c:pt idx="31">
                  <c:v>15506.924468351132</c:v>
                </c:pt>
                <c:pt idx="32">
                  <c:v>15509.281473957157</c:v>
                </c:pt>
                <c:pt idx="33">
                  <c:v>15513.718656295539</c:v>
                </c:pt>
                <c:pt idx="34">
                  <c:v>15519.948609329926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E8-4831-B3EA-E96D3A8D43DA}"/>
            </c:ext>
          </c:extLst>
        </c:ser>
        <c:ser>
          <c:idx val="3"/>
          <c:order val="3"/>
          <c:tx>
            <c:strRef>
              <c:f>'[1]Dáta k počtu obyvateľov'!$Q$109</c:f>
              <c:strCache>
                <c:ptCount val="1"/>
                <c:pt idx="0">
                  <c:v>Horná hranica spoľahlivosti(SP)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'[1]Dáta k počtu obyvateľov'!$M$110:$M$144</c:f>
              <c:strCache>
                <c:ptCount val="3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</c:strCache>
            </c:strRef>
          </c:cat>
          <c:val>
            <c:numRef>
              <c:f>'[1]Dáta k počtu obyvateľov'!$Q$110:$Q$144</c:f>
              <c:numCache>
                <c:formatCode>General</c:formatCode>
                <c:ptCount val="35"/>
                <c:pt idx="23">
                  <c:v>15913</c:v>
                </c:pt>
                <c:pt idx="24">
                  <c:v>16304.183635485304</c:v>
                </c:pt>
                <c:pt idx="25">
                  <c:v>16436.40881330525</c:v>
                </c:pt>
                <c:pt idx="26">
                  <c:v>16554.148984208183</c:v>
                </c:pt>
                <c:pt idx="27">
                  <c:v>16662.953846118551</c:v>
                </c:pt>
                <c:pt idx="28">
                  <c:v>16765.541702649247</c:v>
                </c:pt>
                <c:pt idx="29">
                  <c:v>16863.484413946022</c:v>
                </c:pt>
                <c:pt idx="30">
                  <c:v>16957.787844352424</c:v>
                </c:pt>
                <c:pt idx="31">
                  <c:v>17049.14161860539</c:v>
                </c:pt>
                <c:pt idx="32">
                  <c:v>17138.04287386893</c:v>
                </c:pt>
                <c:pt idx="33">
                  <c:v>17224.863952400112</c:v>
                </c:pt>
                <c:pt idx="34">
                  <c:v>17309.89226023529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E8-4831-B3EA-E96D3A8D4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4009336"/>
        <c:axId val="454009664"/>
      </c:lineChart>
      <c:catAx>
        <c:axId val="454009336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54009664"/>
        <c:crosses val="autoZero"/>
        <c:auto val="1"/>
        <c:lblAlgn val="ctr"/>
        <c:lblOffset val="100"/>
        <c:noMultiLvlLbl val="0"/>
      </c:catAx>
      <c:valAx>
        <c:axId val="45400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5400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'[1]Dáta k počtu obyvateľov'!$B$146</c:f>
              <c:strCache>
                <c:ptCount val="1"/>
                <c:pt idx="0">
                  <c:v>VT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'[1]Dáta k počtu obyvateľov'!$B$147:$B$181</c:f>
              <c:numCache>
                <c:formatCode>General</c:formatCode>
                <c:ptCount val="35"/>
                <c:pt idx="0">
                  <c:v>53762</c:v>
                </c:pt>
                <c:pt idx="1">
                  <c:v>54337</c:v>
                </c:pt>
                <c:pt idx="2">
                  <c:v>55036</c:v>
                </c:pt>
                <c:pt idx="3">
                  <c:v>55821</c:v>
                </c:pt>
                <c:pt idx="4">
                  <c:v>56602</c:v>
                </c:pt>
                <c:pt idx="5">
                  <c:v>57244</c:v>
                </c:pt>
                <c:pt idx="6">
                  <c:v>57770</c:v>
                </c:pt>
                <c:pt idx="7">
                  <c:v>58375</c:v>
                </c:pt>
                <c:pt idx="8">
                  <c:v>58889</c:v>
                </c:pt>
                <c:pt idx="9">
                  <c:v>59502</c:v>
                </c:pt>
                <c:pt idx="10">
                  <c:v>59966</c:v>
                </c:pt>
                <c:pt idx="11">
                  <c:v>60533</c:v>
                </c:pt>
                <c:pt idx="12">
                  <c:v>60913</c:v>
                </c:pt>
                <c:pt idx="13">
                  <c:v>61233</c:v>
                </c:pt>
                <c:pt idx="14">
                  <c:v>61630</c:v>
                </c:pt>
                <c:pt idx="15">
                  <c:v>61756</c:v>
                </c:pt>
                <c:pt idx="16">
                  <c:v>61901</c:v>
                </c:pt>
                <c:pt idx="17">
                  <c:v>62046</c:v>
                </c:pt>
                <c:pt idx="18">
                  <c:v>62259</c:v>
                </c:pt>
                <c:pt idx="19">
                  <c:v>62420</c:v>
                </c:pt>
                <c:pt idx="20">
                  <c:v>62452</c:v>
                </c:pt>
                <c:pt idx="21">
                  <c:v>60896</c:v>
                </c:pt>
                <c:pt idx="22">
                  <c:v>61072</c:v>
                </c:pt>
                <c:pt idx="23">
                  <c:v>61165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E2-4353-ADDB-66EA1D5FB7F1}"/>
            </c:ext>
          </c:extLst>
        </c:ser>
        <c:ser>
          <c:idx val="1"/>
          <c:order val="1"/>
          <c:tx>
            <c:strRef>
              <c:f>'[1]Dáta k počtu obyvateľov'!$C$146</c:f>
              <c:strCache>
                <c:ptCount val="1"/>
                <c:pt idx="0">
                  <c:v>Prognóza(VT)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'[1]Dáta k počtu obyvateľov'!$A$147:$A$181</c:f>
              <c:strCache>
                <c:ptCount val="3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</c:strCache>
            </c:strRef>
          </c:cat>
          <c:val>
            <c:numRef>
              <c:f>'[1]Dáta k počtu obyvateľov'!$C$147:$C$181</c:f>
              <c:numCache>
                <c:formatCode>General</c:formatCode>
                <c:ptCount val="35"/>
                <c:pt idx="23">
                  <c:v>61165</c:v>
                </c:pt>
                <c:pt idx="24">
                  <c:v>61513.650434782612</c:v>
                </c:pt>
                <c:pt idx="25">
                  <c:v>61862.300869565217</c:v>
                </c:pt>
                <c:pt idx="26">
                  <c:v>62210.951304347829</c:v>
                </c:pt>
                <c:pt idx="27">
                  <c:v>62559.601739130434</c:v>
                </c:pt>
                <c:pt idx="28">
                  <c:v>62908.252173913046</c:v>
                </c:pt>
                <c:pt idx="29">
                  <c:v>63256.902608695651</c:v>
                </c:pt>
                <c:pt idx="30">
                  <c:v>63605.553043478263</c:v>
                </c:pt>
                <c:pt idx="31">
                  <c:v>63954.203478260868</c:v>
                </c:pt>
                <c:pt idx="32">
                  <c:v>64302.85391304348</c:v>
                </c:pt>
                <c:pt idx="33">
                  <c:v>64651.504347826085</c:v>
                </c:pt>
                <c:pt idx="34">
                  <c:v>65000.154782608697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E2-4353-ADDB-66EA1D5FB7F1}"/>
            </c:ext>
          </c:extLst>
        </c:ser>
        <c:ser>
          <c:idx val="2"/>
          <c:order val="2"/>
          <c:tx>
            <c:strRef>
              <c:f>'[1]Dáta k počtu obyvateľov'!$D$146</c:f>
              <c:strCache>
                <c:ptCount val="1"/>
                <c:pt idx="0">
                  <c:v>Dolná hranica spoľahlivosti(VT)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'[1]Dáta k počtu obyvateľov'!$A$147:$A$181</c:f>
              <c:strCache>
                <c:ptCount val="3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</c:strCache>
            </c:strRef>
          </c:cat>
          <c:val>
            <c:numRef>
              <c:f>'[1]Dáta k počtu obyvateľov'!$D$147:$D$181</c:f>
              <c:numCache>
                <c:formatCode>General</c:formatCode>
                <c:ptCount val="35"/>
                <c:pt idx="23">
                  <c:v>61165</c:v>
                </c:pt>
                <c:pt idx="24">
                  <c:v>60677.261809875883</c:v>
                </c:pt>
                <c:pt idx="25">
                  <c:v>60926.815615635729</c:v>
                </c:pt>
                <c:pt idx="26">
                  <c:v>61185.563068928997</c:v>
                </c:pt>
                <c:pt idx="27">
                  <c:v>61451.264042391442</c:v>
                </c:pt>
                <c:pt idx="28">
                  <c:v>61722.457794839072</c:v>
                </c:pt>
                <c:pt idx="29">
                  <c:v>61998.129392139374</c:v>
                </c:pt>
                <c:pt idx="30">
                  <c:v>62277.539883553793</c:v>
                </c:pt>
                <c:pt idx="31">
                  <c:v>62560.131552148487</c:v>
                </c:pt>
                <c:pt idx="32">
                  <c:v>62845.47127401636</c:v>
                </c:pt>
                <c:pt idx="33">
                  <c:v>63133.214778569498</c:v>
                </c:pt>
                <c:pt idx="34">
                  <c:v>63423.083093371453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E2-4353-ADDB-66EA1D5FB7F1}"/>
            </c:ext>
          </c:extLst>
        </c:ser>
        <c:ser>
          <c:idx val="3"/>
          <c:order val="3"/>
          <c:tx>
            <c:strRef>
              <c:f>'[1]Dáta k počtu obyvateľov'!$E$146</c:f>
              <c:strCache>
                <c:ptCount val="1"/>
                <c:pt idx="0">
                  <c:v>Horná hranica spoľahlivosti(VT)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'[1]Dáta k počtu obyvateľov'!$A$147:$A$181</c:f>
              <c:strCache>
                <c:ptCount val="3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</c:strCache>
            </c:strRef>
          </c:cat>
          <c:val>
            <c:numRef>
              <c:f>'[1]Dáta k počtu obyvateľov'!$E$147:$E$181</c:f>
              <c:numCache>
                <c:formatCode>General</c:formatCode>
                <c:ptCount val="35"/>
                <c:pt idx="23">
                  <c:v>61165</c:v>
                </c:pt>
                <c:pt idx="24">
                  <c:v>62350.039059689341</c:v>
                </c:pt>
                <c:pt idx="25">
                  <c:v>62797.786123494705</c:v>
                </c:pt>
                <c:pt idx="26">
                  <c:v>63236.339539766661</c:v>
                </c:pt>
                <c:pt idx="27">
                  <c:v>63667.939435869426</c:v>
                </c:pt>
                <c:pt idx="28">
                  <c:v>64094.04655298702</c:v>
                </c:pt>
                <c:pt idx="29">
                  <c:v>64515.675825251928</c:v>
                </c:pt>
                <c:pt idx="30">
                  <c:v>64933.566203402734</c:v>
                </c:pt>
                <c:pt idx="31">
                  <c:v>65348.275404373249</c:v>
                </c:pt>
                <c:pt idx="32">
                  <c:v>65760.236552070608</c:v>
                </c:pt>
                <c:pt idx="33">
                  <c:v>66169.793917082672</c:v>
                </c:pt>
                <c:pt idx="34">
                  <c:v>66577.226471845934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E2-4353-ADDB-66EA1D5FB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4054600"/>
        <c:axId val="454056240"/>
      </c:lineChart>
      <c:catAx>
        <c:axId val="454054600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54056240"/>
        <c:crosses val="autoZero"/>
        <c:auto val="1"/>
        <c:lblAlgn val="ctr"/>
        <c:lblOffset val="100"/>
        <c:noMultiLvlLbl val="0"/>
      </c:catAx>
      <c:valAx>
        <c:axId val="45405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54054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549024487063277E-2"/>
          <c:y val="3.5087719298245612E-2"/>
          <c:w val="0.92489717566342577"/>
          <c:h val="0.79430232704165571"/>
        </c:manualLayout>
      </c:layout>
      <c:lineChart>
        <c:grouping val="standard"/>
        <c:varyColors val="0"/>
        <c:ser>
          <c:idx val="0"/>
          <c:order val="0"/>
          <c:tx>
            <c:strRef>
              <c:f>'[1]Dáta k počtu obyvateľov'!$H$35</c:f>
              <c:strCache>
                <c:ptCount val="1"/>
                <c:pt idx="0">
                  <c:v>HE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'[1]Dáta k počtu obyvateľov'!$H$36:$H$70</c:f>
              <c:numCache>
                <c:formatCode>General</c:formatCode>
                <c:ptCount val="35"/>
                <c:pt idx="0">
                  <c:v>48202</c:v>
                </c:pt>
                <c:pt idx="1">
                  <c:v>48351</c:v>
                </c:pt>
                <c:pt idx="2">
                  <c:v>48809</c:v>
                </c:pt>
                <c:pt idx="3">
                  <c:v>49339</c:v>
                </c:pt>
                <c:pt idx="4">
                  <c:v>49781</c:v>
                </c:pt>
                <c:pt idx="5">
                  <c:v>50229</c:v>
                </c:pt>
                <c:pt idx="6">
                  <c:v>50588</c:v>
                </c:pt>
                <c:pt idx="7">
                  <c:v>50970</c:v>
                </c:pt>
                <c:pt idx="8">
                  <c:v>51313</c:v>
                </c:pt>
                <c:pt idx="9">
                  <c:v>51572</c:v>
                </c:pt>
                <c:pt idx="10">
                  <c:v>51780</c:v>
                </c:pt>
                <c:pt idx="11">
                  <c:v>52557</c:v>
                </c:pt>
                <c:pt idx="12">
                  <c:v>52665</c:v>
                </c:pt>
                <c:pt idx="13">
                  <c:v>52764</c:v>
                </c:pt>
                <c:pt idx="14">
                  <c:v>52709</c:v>
                </c:pt>
                <c:pt idx="15">
                  <c:v>52518</c:v>
                </c:pt>
                <c:pt idx="16">
                  <c:v>52377</c:v>
                </c:pt>
                <c:pt idx="17">
                  <c:v>52133</c:v>
                </c:pt>
                <c:pt idx="18">
                  <c:v>51973</c:v>
                </c:pt>
                <c:pt idx="19">
                  <c:v>51711</c:v>
                </c:pt>
                <c:pt idx="20">
                  <c:v>51410</c:v>
                </c:pt>
                <c:pt idx="21">
                  <c:v>49665</c:v>
                </c:pt>
                <c:pt idx="22">
                  <c:v>49266</c:v>
                </c:pt>
                <c:pt idx="23">
                  <c:v>49049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10-4ADE-BF27-48304888F549}"/>
            </c:ext>
          </c:extLst>
        </c:ser>
        <c:ser>
          <c:idx val="1"/>
          <c:order val="1"/>
          <c:tx>
            <c:strRef>
              <c:f>'[1]Dáta k počtu obyvateľov'!$I$35</c:f>
              <c:strCache>
                <c:ptCount val="1"/>
                <c:pt idx="0">
                  <c:v>Prognóza(HE)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'[1]Dáta k počtu obyvateľov'!$G$36:$G$70</c:f>
              <c:strCache>
                <c:ptCount val="3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</c:strCache>
            </c:strRef>
          </c:cat>
          <c:val>
            <c:numRef>
              <c:f>'[1]Dáta k počtu obyvateľov'!$I$36:$I$70</c:f>
              <c:numCache>
                <c:formatCode>General</c:formatCode>
                <c:ptCount val="35"/>
                <c:pt idx="23">
                  <c:v>49049</c:v>
                </c:pt>
                <c:pt idx="24">
                  <c:v>49131.011739130437</c:v>
                </c:pt>
                <c:pt idx="25">
                  <c:v>49213.023478260868</c:v>
                </c:pt>
                <c:pt idx="26">
                  <c:v>49295.035217391305</c:v>
                </c:pt>
                <c:pt idx="27">
                  <c:v>49377.046956521743</c:v>
                </c:pt>
                <c:pt idx="28">
                  <c:v>49459.058695652173</c:v>
                </c:pt>
                <c:pt idx="29">
                  <c:v>49541.07043478261</c:v>
                </c:pt>
                <c:pt idx="30">
                  <c:v>49623.082173913041</c:v>
                </c:pt>
                <c:pt idx="31">
                  <c:v>49705.093913043478</c:v>
                </c:pt>
                <c:pt idx="32">
                  <c:v>49787.105652173916</c:v>
                </c:pt>
                <c:pt idx="33">
                  <c:v>49869.117391304346</c:v>
                </c:pt>
                <c:pt idx="34">
                  <c:v>49951.129130434783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10-4ADE-BF27-48304888F549}"/>
            </c:ext>
          </c:extLst>
        </c:ser>
        <c:ser>
          <c:idx val="2"/>
          <c:order val="2"/>
          <c:tx>
            <c:strRef>
              <c:f>'[1]Dáta k počtu obyvateľov'!$J$35</c:f>
              <c:strCache>
                <c:ptCount val="1"/>
                <c:pt idx="0">
                  <c:v>Dolná hranica spoľahlivosti(HE)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'[1]Dáta k počtu obyvateľov'!$G$36:$G$70</c:f>
              <c:strCache>
                <c:ptCount val="3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</c:strCache>
            </c:strRef>
          </c:cat>
          <c:val>
            <c:numRef>
              <c:f>'[1]Dáta k počtu obyvateľov'!$J$36:$J$70</c:f>
              <c:numCache>
                <c:formatCode>General</c:formatCode>
                <c:ptCount val="35"/>
                <c:pt idx="23">
                  <c:v>49049</c:v>
                </c:pt>
                <c:pt idx="24">
                  <c:v>48314.569896485496</c:v>
                </c:pt>
                <c:pt idx="25">
                  <c:v>48191.981100940284</c:v>
                </c:pt>
                <c:pt idx="26">
                  <c:v>48103.616040190042</c:v>
                </c:pt>
                <c:pt idx="27">
                  <c:v>48036.362439518787</c:v>
                </c:pt>
                <c:pt idx="28">
                  <c:v>47983.79776130036</c:v>
                </c:pt>
                <c:pt idx="29">
                  <c:v>47942.208170596954</c:v>
                </c:pt>
                <c:pt idx="30">
                  <c:v>47909.2171111024</c:v>
                </c:pt>
                <c:pt idx="31">
                  <c:v>47883.195206024546</c:v>
                </c:pt>
                <c:pt idx="32">
                  <c:v>47862.967869078726</c:v>
                </c:pt>
                <c:pt idx="33">
                  <c:v>47847.65536698405</c:v>
                </c:pt>
                <c:pt idx="34">
                  <c:v>47836.578645320806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10-4ADE-BF27-48304888F549}"/>
            </c:ext>
          </c:extLst>
        </c:ser>
        <c:ser>
          <c:idx val="3"/>
          <c:order val="3"/>
          <c:tx>
            <c:strRef>
              <c:f>'[1]Dáta k počtu obyvateľov'!$K$35</c:f>
              <c:strCache>
                <c:ptCount val="1"/>
                <c:pt idx="0">
                  <c:v>Horná hranica spoľahlivosti(HE)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'[1]Dáta k počtu obyvateľov'!$G$36:$G$70</c:f>
              <c:strCache>
                <c:ptCount val="3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</c:strCache>
            </c:strRef>
          </c:cat>
          <c:val>
            <c:numRef>
              <c:f>'[1]Dáta k počtu obyvateľov'!$K$36:$K$70</c:f>
              <c:numCache>
                <c:formatCode>General</c:formatCode>
                <c:ptCount val="35"/>
                <c:pt idx="23">
                  <c:v>49049</c:v>
                </c:pt>
                <c:pt idx="24">
                  <c:v>49947.453581775379</c:v>
                </c:pt>
                <c:pt idx="25">
                  <c:v>50234.065855581452</c:v>
                </c:pt>
                <c:pt idx="26">
                  <c:v>50486.454394592569</c:v>
                </c:pt>
                <c:pt idx="27">
                  <c:v>50717.731473524698</c:v>
                </c:pt>
                <c:pt idx="28">
                  <c:v>50934.319630003985</c:v>
                </c:pt>
                <c:pt idx="29">
                  <c:v>51139.932698968267</c:v>
                </c:pt>
                <c:pt idx="30">
                  <c:v>51336.947236723681</c:v>
                </c:pt>
                <c:pt idx="31">
                  <c:v>51526.99262006241</c:v>
                </c:pt>
                <c:pt idx="32">
                  <c:v>51711.243435269105</c:v>
                </c:pt>
                <c:pt idx="33">
                  <c:v>51890.579415624641</c:v>
                </c:pt>
                <c:pt idx="34">
                  <c:v>52065.679615548761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10-4ADE-BF27-48304888F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4034920"/>
        <c:axId val="454035576"/>
      </c:lineChart>
      <c:catAx>
        <c:axId val="454034920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54035576"/>
        <c:crosses val="autoZero"/>
        <c:auto val="1"/>
        <c:lblAlgn val="ctr"/>
        <c:lblOffset val="100"/>
        <c:noMultiLvlLbl val="0"/>
      </c:catAx>
      <c:valAx>
        <c:axId val="454035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54034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8500656167979003E-2"/>
          <c:y val="0.92401024445554514"/>
          <c:w val="0.82647077318460194"/>
          <c:h val="7.19617498037536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'[1]Dáta k počtu obyvateľov'!$N$35</c:f>
              <c:strCache>
                <c:ptCount val="1"/>
                <c:pt idx="0">
                  <c:v>KK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'[1]Dáta k počtu obyvateľov'!$N$36:$N$70</c:f>
              <c:numCache>
                <c:formatCode>General</c:formatCode>
                <c:ptCount val="35"/>
                <c:pt idx="0">
                  <c:v>42081</c:v>
                </c:pt>
                <c:pt idx="1">
                  <c:v>42654</c:v>
                </c:pt>
                <c:pt idx="2">
                  <c:v>43373</c:v>
                </c:pt>
                <c:pt idx="3">
                  <c:v>44201</c:v>
                </c:pt>
                <c:pt idx="4">
                  <c:v>44858</c:v>
                </c:pt>
                <c:pt idx="5">
                  <c:v>45543</c:v>
                </c:pt>
                <c:pt idx="6">
                  <c:v>46354</c:v>
                </c:pt>
                <c:pt idx="7">
                  <c:v>47027</c:v>
                </c:pt>
                <c:pt idx="8">
                  <c:v>47813</c:v>
                </c:pt>
                <c:pt idx="9">
                  <c:v>48485</c:v>
                </c:pt>
                <c:pt idx="10">
                  <c:v>49165</c:v>
                </c:pt>
                <c:pt idx="11">
                  <c:v>50198</c:v>
                </c:pt>
                <c:pt idx="12">
                  <c:v>50809</c:v>
                </c:pt>
                <c:pt idx="13">
                  <c:v>51382</c:v>
                </c:pt>
                <c:pt idx="14">
                  <c:v>52038</c:v>
                </c:pt>
                <c:pt idx="15">
                  <c:v>52552</c:v>
                </c:pt>
                <c:pt idx="16">
                  <c:v>53066</c:v>
                </c:pt>
                <c:pt idx="17">
                  <c:v>53578</c:v>
                </c:pt>
                <c:pt idx="18">
                  <c:v>54079</c:v>
                </c:pt>
                <c:pt idx="19">
                  <c:v>54497</c:v>
                </c:pt>
                <c:pt idx="20">
                  <c:v>54940</c:v>
                </c:pt>
                <c:pt idx="21">
                  <c:v>53306</c:v>
                </c:pt>
                <c:pt idx="22">
                  <c:v>53640</c:v>
                </c:pt>
                <c:pt idx="23">
                  <c:v>54020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24-40AB-833F-8A61DADFA8D2}"/>
            </c:ext>
          </c:extLst>
        </c:ser>
        <c:ser>
          <c:idx val="1"/>
          <c:order val="1"/>
          <c:tx>
            <c:strRef>
              <c:f>'[1]Dáta k počtu obyvateľov'!$O$35</c:f>
              <c:strCache>
                <c:ptCount val="1"/>
                <c:pt idx="0">
                  <c:v>Prognóza(KK)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'[1]Dáta k počtu obyvateľov'!$M$36:$M$70</c:f>
              <c:strCache>
                <c:ptCount val="3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</c:strCache>
            </c:strRef>
          </c:cat>
          <c:val>
            <c:numRef>
              <c:f>'[1]Dáta k počtu obyvateľov'!$O$36:$O$70</c:f>
              <c:numCache>
                <c:formatCode>General</c:formatCode>
                <c:ptCount val="35"/>
                <c:pt idx="23">
                  <c:v>54020</c:v>
                </c:pt>
                <c:pt idx="24">
                  <c:v>56511.950353619082</c:v>
                </c:pt>
                <c:pt idx="25">
                  <c:v>57091.504212854714</c:v>
                </c:pt>
                <c:pt idx="26">
                  <c:v>57671.058072090338</c:v>
                </c:pt>
                <c:pt idx="27">
                  <c:v>58250.61193132597</c:v>
                </c:pt>
                <c:pt idx="28">
                  <c:v>58830.165790561601</c:v>
                </c:pt>
                <c:pt idx="29">
                  <c:v>59409.719649797233</c:v>
                </c:pt>
                <c:pt idx="30">
                  <c:v>59989.273509032864</c:v>
                </c:pt>
                <c:pt idx="31">
                  <c:v>60568.827368268496</c:v>
                </c:pt>
                <c:pt idx="32">
                  <c:v>61148.38122750412</c:v>
                </c:pt>
                <c:pt idx="33">
                  <c:v>61727.935086739752</c:v>
                </c:pt>
                <c:pt idx="34">
                  <c:v>62307.488945975383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24-40AB-833F-8A61DADFA8D2}"/>
            </c:ext>
          </c:extLst>
        </c:ser>
        <c:ser>
          <c:idx val="2"/>
          <c:order val="2"/>
          <c:tx>
            <c:strRef>
              <c:f>'[1]Dáta k počtu obyvateľov'!$P$35</c:f>
              <c:strCache>
                <c:ptCount val="1"/>
                <c:pt idx="0">
                  <c:v>Dolná hranica spoľahlivosti(KK)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'[1]Dáta k počtu obyvateľov'!$M$36:$M$70</c:f>
              <c:strCache>
                <c:ptCount val="3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</c:strCache>
            </c:strRef>
          </c:cat>
          <c:val>
            <c:numRef>
              <c:f>'[1]Dáta k počtu obyvateľov'!$P$36:$P$70</c:f>
              <c:numCache>
                <c:formatCode>General</c:formatCode>
                <c:ptCount val="35"/>
                <c:pt idx="23">
                  <c:v>54020</c:v>
                </c:pt>
                <c:pt idx="24">
                  <c:v>54584.226960017535</c:v>
                </c:pt>
                <c:pt idx="25">
                  <c:v>55148.296879318303</c:v>
                </c:pt>
                <c:pt idx="26">
                  <c:v>55712.247307892154</c:v>
                </c:pt>
                <c:pt idx="27">
                  <c:v>56276.079196484476</c:v>
                </c:pt>
                <c:pt idx="28">
                  <c:v>56839.793487094117</c:v>
                </c:pt>
                <c:pt idx="29">
                  <c:v>57403.391112761696</c:v>
                </c:pt>
                <c:pt idx="30">
                  <c:v>57966.872997380022</c:v>
                </c:pt>
                <c:pt idx="31">
                  <c:v>58530.240055525428</c:v>
                </c:pt>
                <c:pt idx="32">
                  <c:v>59093.493192308997</c:v>
                </c:pt>
                <c:pt idx="33">
                  <c:v>59656.633303246606</c:v>
                </c:pt>
                <c:pt idx="34">
                  <c:v>60219.661274146754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24-40AB-833F-8A61DADFA8D2}"/>
            </c:ext>
          </c:extLst>
        </c:ser>
        <c:ser>
          <c:idx val="3"/>
          <c:order val="3"/>
          <c:tx>
            <c:strRef>
              <c:f>'[1]Dáta k počtu obyvateľov'!$Q$35</c:f>
              <c:strCache>
                <c:ptCount val="1"/>
                <c:pt idx="0">
                  <c:v>Horná hranica spoľahlivosti(KK)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'[1]Dáta k počtu obyvateľov'!$M$36:$M$70</c:f>
              <c:strCache>
                <c:ptCount val="3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</c:strCache>
            </c:strRef>
          </c:cat>
          <c:val>
            <c:numRef>
              <c:f>'[1]Dáta k počtu obyvateľov'!$Q$36:$Q$70</c:f>
              <c:numCache>
                <c:formatCode>General</c:formatCode>
                <c:ptCount val="35"/>
                <c:pt idx="23">
                  <c:v>54020</c:v>
                </c:pt>
                <c:pt idx="24">
                  <c:v>58439.67374722063</c:v>
                </c:pt>
                <c:pt idx="25">
                  <c:v>59034.711546391125</c:v>
                </c:pt>
                <c:pt idx="26">
                  <c:v>59629.868836288522</c:v>
                </c:pt>
                <c:pt idx="27">
                  <c:v>60225.144666167464</c:v>
                </c:pt>
                <c:pt idx="28">
                  <c:v>60820.538094029085</c:v>
                </c:pt>
                <c:pt idx="29">
                  <c:v>61416.04818683277</c:v>
                </c:pt>
                <c:pt idx="30">
                  <c:v>62011.674020685707</c:v>
                </c:pt>
                <c:pt idx="31">
                  <c:v>62607.414681011564</c:v>
                </c:pt>
                <c:pt idx="32">
                  <c:v>63203.269262699243</c:v>
                </c:pt>
                <c:pt idx="33">
                  <c:v>63799.236870232897</c:v>
                </c:pt>
                <c:pt idx="34">
                  <c:v>64395.316617804012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24-40AB-833F-8A61DADFA8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4057880"/>
        <c:axId val="454053288"/>
      </c:lineChart>
      <c:catAx>
        <c:axId val="454057880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54053288"/>
        <c:crosses val="autoZero"/>
        <c:auto val="1"/>
        <c:lblAlgn val="ctr"/>
        <c:lblOffset val="100"/>
        <c:noMultiLvlLbl val="0"/>
      </c:catAx>
      <c:valAx>
        <c:axId val="454053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54057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'[1]Dáta k počtu obyvateľov'!$T$35</c:f>
              <c:strCache>
                <c:ptCount val="1"/>
                <c:pt idx="0">
                  <c:v>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'[1]Dáta k počtu obyvateľov'!$T$36:$T$70</c:f>
              <c:numCache>
                <c:formatCode>General</c:formatCode>
                <c:ptCount val="35"/>
                <c:pt idx="0">
                  <c:v>22390</c:v>
                </c:pt>
                <c:pt idx="1">
                  <c:v>22840</c:v>
                </c:pt>
                <c:pt idx="2">
                  <c:v>23076</c:v>
                </c:pt>
                <c:pt idx="3">
                  <c:v>23382</c:v>
                </c:pt>
                <c:pt idx="4">
                  <c:v>23630</c:v>
                </c:pt>
                <c:pt idx="5">
                  <c:v>23872</c:v>
                </c:pt>
                <c:pt idx="6">
                  <c:v>24091</c:v>
                </c:pt>
                <c:pt idx="7">
                  <c:v>24338</c:v>
                </c:pt>
                <c:pt idx="8">
                  <c:v>24634</c:v>
                </c:pt>
                <c:pt idx="9">
                  <c:v>24871</c:v>
                </c:pt>
                <c:pt idx="10">
                  <c:v>25135</c:v>
                </c:pt>
                <c:pt idx="11">
                  <c:v>25458</c:v>
                </c:pt>
                <c:pt idx="12">
                  <c:v>25596</c:v>
                </c:pt>
                <c:pt idx="13">
                  <c:v>25747</c:v>
                </c:pt>
                <c:pt idx="14">
                  <c:v>25830</c:v>
                </c:pt>
                <c:pt idx="15">
                  <c:v>25920</c:v>
                </c:pt>
                <c:pt idx="16">
                  <c:v>26100</c:v>
                </c:pt>
                <c:pt idx="17">
                  <c:v>26258</c:v>
                </c:pt>
                <c:pt idx="18">
                  <c:v>26331</c:v>
                </c:pt>
                <c:pt idx="19">
                  <c:v>26402</c:v>
                </c:pt>
                <c:pt idx="20">
                  <c:v>26441</c:v>
                </c:pt>
                <c:pt idx="21">
                  <c:v>25826</c:v>
                </c:pt>
                <c:pt idx="22">
                  <c:v>25880</c:v>
                </c:pt>
                <c:pt idx="23">
                  <c:v>25897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A-487F-91F6-0D069FBA2276}"/>
            </c:ext>
          </c:extLst>
        </c:ser>
        <c:ser>
          <c:idx val="1"/>
          <c:order val="1"/>
          <c:tx>
            <c:strRef>
              <c:f>'[1]Dáta k počtu obyvateľov'!$U$35</c:f>
              <c:strCache>
                <c:ptCount val="1"/>
                <c:pt idx="0">
                  <c:v>Prognóza(LE)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'[1]Dáta k počtu obyvateľov'!$S$36:$S$70</c:f>
              <c:strCache>
                <c:ptCount val="3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</c:strCache>
            </c:strRef>
          </c:cat>
          <c:val>
            <c:numRef>
              <c:f>'[1]Dáta k počtu obyvateľov'!$U$36:$U$70</c:f>
              <c:numCache>
                <c:formatCode>General</c:formatCode>
                <c:ptCount val="35"/>
                <c:pt idx="23">
                  <c:v>25897</c:v>
                </c:pt>
                <c:pt idx="24">
                  <c:v>26061.246521739129</c:v>
                </c:pt>
                <c:pt idx="25">
                  <c:v>26225.493043478262</c:v>
                </c:pt>
                <c:pt idx="26">
                  <c:v>26389.739565217391</c:v>
                </c:pt>
                <c:pt idx="27">
                  <c:v>26553.98608695652</c:v>
                </c:pt>
                <c:pt idx="28">
                  <c:v>26718.232608695653</c:v>
                </c:pt>
                <c:pt idx="29">
                  <c:v>26882.479130434782</c:v>
                </c:pt>
                <c:pt idx="30">
                  <c:v>27046.725652173915</c:v>
                </c:pt>
                <c:pt idx="31">
                  <c:v>27210.972173913044</c:v>
                </c:pt>
                <c:pt idx="32">
                  <c:v>27375.218695652173</c:v>
                </c:pt>
                <c:pt idx="33">
                  <c:v>27539.465217391305</c:v>
                </c:pt>
                <c:pt idx="34">
                  <c:v>27703.711739130435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A-487F-91F6-0D069FBA2276}"/>
            </c:ext>
          </c:extLst>
        </c:ser>
        <c:ser>
          <c:idx val="2"/>
          <c:order val="2"/>
          <c:tx>
            <c:strRef>
              <c:f>'[1]Dáta k počtu obyvateľov'!$V$35</c:f>
              <c:strCache>
                <c:ptCount val="1"/>
                <c:pt idx="0">
                  <c:v>Dolná hranica spoľahlivosti(LE)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'[1]Dáta k počtu obyvateľov'!$S$36:$S$70</c:f>
              <c:strCache>
                <c:ptCount val="3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</c:strCache>
            </c:strRef>
          </c:cat>
          <c:val>
            <c:numRef>
              <c:f>'[1]Dáta k počtu obyvateľov'!$V$36:$V$70</c:f>
              <c:numCache>
                <c:formatCode>General</c:formatCode>
                <c:ptCount val="35"/>
                <c:pt idx="23">
                  <c:v>25897</c:v>
                </c:pt>
                <c:pt idx="24">
                  <c:v>25701.574291662557</c:v>
                </c:pt>
                <c:pt idx="25">
                  <c:v>25775.686860512593</c:v>
                </c:pt>
                <c:pt idx="26">
                  <c:v>25864.876225249733</c:v>
                </c:pt>
                <c:pt idx="27">
                  <c:v>25963.3659535035</c:v>
                </c:pt>
                <c:pt idx="28">
                  <c:v>26068.326684613909</c:v>
                </c:pt>
                <c:pt idx="29">
                  <c:v>26178.122339653521</c:v>
                </c:pt>
                <c:pt idx="30">
                  <c:v>26291.705959412404</c:v>
                </c:pt>
                <c:pt idx="31">
                  <c:v>26408.359744343954</c:v>
                </c:pt>
                <c:pt idx="32">
                  <c:v>26527.566246607614</c:v>
                </c:pt>
                <c:pt idx="33">
                  <c:v>26648.937911800269</c:v>
                </c:pt>
                <c:pt idx="34">
                  <c:v>26772.175591832325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CA-487F-91F6-0D069FBA2276}"/>
            </c:ext>
          </c:extLst>
        </c:ser>
        <c:ser>
          <c:idx val="3"/>
          <c:order val="3"/>
          <c:tx>
            <c:strRef>
              <c:f>'[1]Dáta k počtu obyvateľov'!$W$35</c:f>
              <c:strCache>
                <c:ptCount val="1"/>
                <c:pt idx="0">
                  <c:v>Horná hranica spoľahlivosti(LE)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'[1]Dáta k počtu obyvateľov'!$S$36:$S$70</c:f>
              <c:strCache>
                <c:ptCount val="3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</c:strCache>
            </c:strRef>
          </c:cat>
          <c:val>
            <c:numRef>
              <c:f>'[1]Dáta k počtu obyvateľov'!$W$36:$W$70</c:f>
              <c:numCache>
                <c:formatCode>General</c:formatCode>
                <c:ptCount val="35"/>
                <c:pt idx="23">
                  <c:v>25897</c:v>
                </c:pt>
                <c:pt idx="24">
                  <c:v>26420.918751815701</c:v>
                </c:pt>
                <c:pt idx="25">
                  <c:v>26675.299226443931</c:v>
                </c:pt>
                <c:pt idx="26">
                  <c:v>26914.602905185049</c:v>
                </c:pt>
                <c:pt idx="27">
                  <c:v>27144.60622040954</c:v>
                </c:pt>
                <c:pt idx="28">
                  <c:v>27368.138532777397</c:v>
                </c:pt>
                <c:pt idx="29">
                  <c:v>27586.835921216043</c:v>
                </c:pt>
                <c:pt idx="30">
                  <c:v>27801.745344935425</c:v>
                </c:pt>
                <c:pt idx="31">
                  <c:v>28013.584603482133</c:v>
                </c:pt>
                <c:pt idx="32">
                  <c:v>28222.871144696732</c:v>
                </c:pt>
                <c:pt idx="33">
                  <c:v>28429.992522982342</c:v>
                </c:pt>
                <c:pt idx="34">
                  <c:v>28635.247886428544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CA-487F-91F6-0D069FBA2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4061488"/>
        <c:axId val="454063456"/>
      </c:lineChart>
      <c:catAx>
        <c:axId val="454061488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54063456"/>
        <c:crosses val="autoZero"/>
        <c:auto val="1"/>
        <c:lblAlgn val="ctr"/>
        <c:lblOffset val="100"/>
        <c:noMultiLvlLbl val="0"/>
      </c:catAx>
      <c:valAx>
        <c:axId val="45406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54061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'[1]Dáta k počtu obyvateľov'!$B$72</c:f>
              <c:strCache>
                <c:ptCount val="1"/>
                <c:pt idx="0">
                  <c:v>ML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'[1]Dáta k počtu obyvateľov'!$B$73:$B$107</c:f>
              <c:numCache>
                <c:formatCode>General</c:formatCode>
                <c:ptCount val="35"/>
                <c:pt idx="0">
                  <c:v>9829</c:v>
                </c:pt>
                <c:pt idx="1">
                  <c:v>9840</c:v>
                </c:pt>
                <c:pt idx="2">
                  <c:v>9863</c:v>
                </c:pt>
                <c:pt idx="3">
                  <c:v>9835</c:v>
                </c:pt>
                <c:pt idx="4">
                  <c:v>9804</c:v>
                </c:pt>
                <c:pt idx="5">
                  <c:v>9788</c:v>
                </c:pt>
                <c:pt idx="6">
                  <c:v>9806</c:v>
                </c:pt>
                <c:pt idx="7">
                  <c:v>9775</c:v>
                </c:pt>
                <c:pt idx="8">
                  <c:v>9752</c:v>
                </c:pt>
                <c:pt idx="9">
                  <c:v>9766</c:v>
                </c:pt>
                <c:pt idx="10">
                  <c:v>9758</c:v>
                </c:pt>
                <c:pt idx="11">
                  <c:v>10044</c:v>
                </c:pt>
                <c:pt idx="12">
                  <c:v>10026</c:v>
                </c:pt>
                <c:pt idx="13">
                  <c:v>10085</c:v>
                </c:pt>
                <c:pt idx="14">
                  <c:v>10087</c:v>
                </c:pt>
                <c:pt idx="15">
                  <c:v>10014</c:v>
                </c:pt>
                <c:pt idx="16">
                  <c:v>10018</c:v>
                </c:pt>
                <c:pt idx="17">
                  <c:v>9948</c:v>
                </c:pt>
                <c:pt idx="18">
                  <c:v>9867</c:v>
                </c:pt>
                <c:pt idx="19">
                  <c:v>9811</c:v>
                </c:pt>
                <c:pt idx="20">
                  <c:v>9767</c:v>
                </c:pt>
                <c:pt idx="21">
                  <c:v>9052</c:v>
                </c:pt>
                <c:pt idx="22">
                  <c:v>9006</c:v>
                </c:pt>
                <c:pt idx="23">
                  <c:v>8941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A6-4DD8-85F8-3EF6325BEFC3}"/>
            </c:ext>
          </c:extLst>
        </c:ser>
        <c:ser>
          <c:idx val="1"/>
          <c:order val="1"/>
          <c:tx>
            <c:strRef>
              <c:f>'[1]Dáta k počtu obyvateľov'!$C$72</c:f>
              <c:strCache>
                <c:ptCount val="1"/>
                <c:pt idx="0">
                  <c:v>Prognóza(ML)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'[1]Dáta k počtu obyvateľov'!$A$73:$A$107</c:f>
              <c:strCache>
                <c:ptCount val="3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</c:strCache>
            </c:strRef>
          </c:cat>
          <c:val>
            <c:numRef>
              <c:f>'[1]Dáta k počtu obyvateľov'!$C$73:$C$107</c:f>
              <c:numCache>
                <c:formatCode>General</c:formatCode>
                <c:ptCount val="35"/>
                <c:pt idx="23">
                  <c:v>8941</c:v>
                </c:pt>
                <c:pt idx="24">
                  <c:v>9457.2619843295524</c:v>
                </c:pt>
                <c:pt idx="25">
                  <c:v>9438.1866679857212</c:v>
                </c:pt>
                <c:pt idx="26">
                  <c:v>9419.11135164189</c:v>
                </c:pt>
                <c:pt idx="27">
                  <c:v>9400.0360352980588</c:v>
                </c:pt>
                <c:pt idx="28">
                  <c:v>9380.9607189542257</c:v>
                </c:pt>
                <c:pt idx="29">
                  <c:v>9361.8854026103945</c:v>
                </c:pt>
                <c:pt idx="30">
                  <c:v>9342.8100862665633</c:v>
                </c:pt>
                <c:pt idx="31">
                  <c:v>9323.7347699227321</c:v>
                </c:pt>
                <c:pt idx="32">
                  <c:v>9304.6594535789009</c:v>
                </c:pt>
                <c:pt idx="33">
                  <c:v>9285.5841372350696</c:v>
                </c:pt>
                <c:pt idx="34">
                  <c:v>9266.5088208912384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A6-4DD8-85F8-3EF6325BEFC3}"/>
            </c:ext>
          </c:extLst>
        </c:ser>
        <c:ser>
          <c:idx val="2"/>
          <c:order val="2"/>
          <c:tx>
            <c:strRef>
              <c:f>'[1]Dáta k počtu obyvateľov'!$D$72</c:f>
              <c:strCache>
                <c:ptCount val="1"/>
                <c:pt idx="0">
                  <c:v>Dolná hranica spoľahlivosti(ML)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'[1]Dáta k počtu obyvateľov'!$A$73:$A$107</c:f>
              <c:strCache>
                <c:ptCount val="3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</c:strCache>
            </c:strRef>
          </c:cat>
          <c:val>
            <c:numRef>
              <c:f>'[1]Dáta k počtu obyvateľov'!$D$73:$D$107</c:f>
              <c:numCache>
                <c:formatCode>General</c:formatCode>
                <c:ptCount val="35"/>
                <c:pt idx="23">
                  <c:v>8941</c:v>
                </c:pt>
                <c:pt idx="24">
                  <c:v>8901.3810964090117</c:v>
                </c:pt>
                <c:pt idx="25">
                  <c:v>8877.8408105015642</c:v>
                </c:pt>
                <c:pt idx="26">
                  <c:v>8854.266068088793</c:v>
                </c:pt>
                <c:pt idx="27">
                  <c:v>8830.6571433289064</c:v>
                </c:pt>
                <c:pt idx="28">
                  <c:v>8807.0143078579422</c:v>
                </c:pt>
                <c:pt idx="29">
                  <c:v>8783.3378307287421</c:v>
                </c:pt>
                <c:pt idx="30">
                  <c:v>8759.6279783562677</c:v>
                </c:pt>
                <c:pt idx="31">
                  <c:v>8735.8850144689695</c:v>
                </c:pt>
                <c:pt idx="32">
                  <c:v>8712.1092000658882</c:v>
                </c:pt>
                <c:pt idx="33">
                  <c:v>8688.3007933791723</c:v>
                </c:pt>
                <c:pt idx="34">
                  <c:v>8664.4600498417421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A6-4DD8-85F8-3EF6325BEFC3}"/>
            </c:ext>
          </c:extLst>
        </c:ser>
        <c:ser>
          <c:idx val="3"/>
          <c:order val="3"/>
          <c:tx>
            <c:strRef>
              <c:f>'[1]Dáta k počtu obyvateľov'!$E$72</c:f>
              <c:strCache>
                <c:ptCount val="1"/>
                <c:pt idx="0">
                  <c:v>Horná hranica spoľahlivosti(ML)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'[1]Dáta k počtu obyvateľov'!$A$73:$A$107</c:f>
              <c:strCache>
                <c:ptCount val="3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</c:strCache>
            </c:strRef>
          </c:cat>
          <c:val>
            <c:numRef>
              <c:f>'[1]Dáta k počtu obyvateľov'!$E$73:$E$107</c:f>
              <c:numCache>
                <c:formatCode>General</c:formatCode>
                <c:ptCount val="35"/>
                <c:pt idx="23">
                  <c:v>8941</c:v>
                </c:pt>
                <c:pt idx="24">
                  <c:v>10013.142872250093</c:v>
                </c:pt>
                <c:pt idx="25">
                  <c:v>9998.5325254698782</c:v>
                </c:pt>
                <c:pt idx="26">
                  <c:v>9983.956635194987</c:v>
                </c:pt>
                <c:pt idx="27">
                  <c:v>9969.4149272672112</c:v>
                </c:pt>
                <c:pt idx="28">
                  <c:v>9954.9071300505093</c:v>
                </c:pt>
                <c:pt idx="29">
                  <c:v>9940.4329744920469</c:v>
                </c:pt>
                <c:pt idx="30">
                  <c:v>9925.9921941768589</c:v>
                </c:pt>
                <c:pt idx="31">
                  <c:v>9911.5845253764946</c:v>
                </c:pt>
                <c:pt idx="32">
                  <c:v>9897.2097070919135</c:v>
                </c:pt>
                <c:pt idx="33">
                  <c:v>9882.867481090967</c:v>
                </c:pt>
                <c:pt idx="34">
                  <c:v>9868.5575919407347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A6-4DD8-85F8-3EF6325BE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4071984"/>
        <c:axId val="454072640"/>
      </c:lineChart>
      <c:catAx>
        <c:axId val="454071984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54072640"/>
        <c:crosses val="autoZero"/>
        <c:auto val="1"/>
        <c:lblAlgn val="ctr"/>
        <c:lblOffset val="100"/>
        <c:noMultiLvlLbl val="0"/>
      </c:catAx>
      <c:valAx>
        <c:axId val="45407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54071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'[1]Dáta k počtu obyvateľov'!$N$72</c:f>
              <c:strCache>
                <c:ptCount val="1"/>
                <c:pt idx="0">
                  <c:v>PO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'[1]Dáta k počtu obyvateľov'!$N$73:$N$107</c:f>
              <c:numCache>
                <c:formatCode>General</c:formatCode>
                <c:ptCount val="35"/>
                <c:pt idx="0">
                  <c:v>117588</c:v>
                </c:pt>
                <c:pt idx="1">
                  <c:v>118529</c:v>
                </c:pt>
                <c:pt idx="2">
                  <c:v>120174</c:v>
                </c:pt>
                <c:pt idx="3">
                  <c:v>121682</c:v>
                </c:pt>
                <c:pt idx="4">
                  <c:v>123192</c:v>
                </c:pt>
                <c:pt idx="5">
                  <c:v>124617</c:v>
                </c:pt>
                <c:pt idx="6">
                  <c:v>126193</c:v>
                </c:pt>
                <c:pt idx="7">
                  <c:v>127550</c:v>
                </c:pt>
                <c:pt idx="8">
                  <c:v>128875</c:v>
                </c:pt>
                <c:pt idx="9">
                  <c:v>129956</c:v>
                </c:pt>
                <c:pt idx="10">
                  <c:v>131159</c:v>
                </c:pt>
                <c:pt idx="11">
                  <c:v>133386</c:v>
                </c:pt>
                <c:pt idx="12">
                  <c:v>134359</c:v>
                </c:pt>
                <c:pt idx="13">
                  <c:v>135095</c:v>
                </c:pt>
                <c:pt idx="14">
                  <c:v>135746</c:v>
                </c:pt>
                <c:pt idx="15">
                  <c:v>136424</c:v>
                </c:pt>
                <c:pt idx="16">
                  <c:v>137014</c:v>
                </c:pt>
                <c:pt idx="17">
                  <c:v>137645</c:v>
                </c:pt>
                <c:pt idx="18">
                  <c:v>138182</c:v>
                </c:pt>
                <c:pt idx="19">
                  <c:v>138779</c:v>
                </c:pt>
                <c:pt idx="20">
                  <c:v>138937</c:v>
                </c:pt>
                <c:pt idx="21">
                  <c:v>135462</c:v>
                </c:pt>
                <c:pt idx="22">
                  <c:v>135837</c:v>
                </c:pt>
                <c:pt idx="23">
                  <c:v>136457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0-439C-8840-61B9E3A9C208}"/>
            </c:ext>
          </c:extLst>
        </c:ser>
        <c:ser>
          <c:idx val="1"/>
          <c:order val="1"/>
          <c:tx>
            <c:strRef>
              <c:f>'[1]Dáta k počtu obyvateľov'!$O$72</c:f>
              <c:strCache>
                <c:ptCount val="1"/>
                <c:pt idx="0">
                  <c:v>Prognóza(PO)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'[1]Dáta k počtu obyvateľov'!$M$73:$M$107</c:f>
              <c:strCache>
                <c:ptCount val="3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</c:strCache>
            </c:strRef>
          </c:cat>
          <c:val>
            <c:numRef>
              <c:f>'[1]Dáta k počtu obyvateľov'!$O$73:$O$107</c:f>
              <c:numCache>
                <c:formatCode>General</c:formatCode>
                <c:ptCount val="35"/>
                <c:pt idx="23">
                  <c:v>136457</c:v>
                </c:pt>
                <c:pt idx="24">
                  <c:v>137368.79739130434</c:v>
                </c:pt>
                <c:pt idx="25">
                  <c:v>138280.59478260871</c:v>
                </c:pt>
                <c:pt idx="26">
                  <c:v>139192.39217391305</c:v>
                </c:pt>
                <c:pt idx="27">
                  <c:v>140104.18956521738</c:v>
                </c:pt>
                <c:pt idx="28">
                  <c:v>141015.98695652175</c:v>
                </c:pt>
                <c:pt idx="29">
                  <c:v>141927.78434782609</c:v>
                </c:pt>
                <c:pt idx="30">
                  <c:v>142839.58173913043</c:v>
                </c:pt>
                <c:pt idx="31">
                  <c:v>143751.37913043477</c:v>
                </c:pt>
                <c:pt idx="32">
                  <c:v>144663.17652173914</c:v>
                </c:pt>
                <c:pt idx="33">
                  <c:v>145574.97391304348</c:v>
                </c:pt>
                <c:pt idx="34">
                  <c:v>146486.77130434781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0-439C-8840-61B9E3A9C208}"/>
            </c:ext>
          </c:extLst>
        </c:ser>
        <c:ser>
          <c:idx val="2"/>
          <c:order val="2"/>
          <c:tx>
            <c:strRef>
              <c:f>'[1]Dáta k počtu obyvateľov'!$P$72</c:f>
              <c:strCache>
                <c:ptCount val="1"/>
                <c:pt idx="0">
                  <c:v>Dolná hranica spoľahlivosti(PO)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'[1]Dáta k počtu obyvateľov'!$M$73:$M$107</c:f>
              <c:strCache>
                <c:ptCount val="3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</c:strCache>
            </c:strRef>
          </c:cat>
          <c:val>
            <c:numRef>
              <c:f>'[1]Dáta k počtu obyvateľov'!$P$73:$P$107</c:f>
              <c:numCache>
                <c:formatCode>General</c:formatCode>
                <c:ptCount val="35"/>
                <c:pt idx="23">
                  <c:v>136457</c:v>
                </c:pt>
                <c:pt idx="24">
                  <c:v>135278.76062556589</c:v>
                </c:pt>
                <c:pt idx="25">
                  <c:v>135666.79426858356</c:v>
                </c:pt>
                <c:pt idx="26">
                  <c:v>136142.43839436455</c:v>
                </c:pt>
                <c:pt idx="27">
                  <c:v>136672.12645253461</c:v>
                </c:pt>
                <c:pt idx="28">
                  <c:v>137239.41717432623</c:v>
                </c:pt>
                <c:pt idx="29">
                  <c:v>137834.80338953258</c:v>
                </c:pt>
                <c:pt idx="30">
                  <c:v>138452.20127221991</c:v>
                </c:pt>
                <c:pt idx="31">
                  <c:v>139087.43972626969</c:v>
                </c:pt>
                <c:pt idx="32">
                  <c:v>139737.51188898672</c:v>
                </c:pt>
                <c:pt idx="33">
                  <c:v>140400.1657017367</c:v>
                </c:pt>
                <c:pt idx="34">
                  <c:v>141073.66283041058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F0-439C-8840-61B9E3A9C208}"/>
            </c:ext>
          </c:extLst>
        </c:ser>
        <c:ser>
          <c:idx val="3"/>
          <c:order val="3"/>
          <c:tx>
            <c:strRef>
              <c:f>'[1]Dáta k počtu obyvateľov'!$Q$72</c:f>
              <c:strCache>
                <c:ptCount val="1"/>
                <c:pt idx="0">
                  <c:v>Horná hranica spoľahlivosti(PO)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'[1]Dáta k počtu obyvateľov'!$M$73:$M$107</c:f>
              <c:strCache>
                <c:ptCount val="3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</c:strCache>
            </c:strRef>
          </c:cat>
          <c:val>
            <c:numRef>
              <c:f>'[1]Dáta k počtu obyvateľov'!$Q$73:$Q$107</c:f>
              <c:numCache>
                <c:formatCode>General</c:formatCode>
                <c:ptCount val="35"/>
                <c:pt idx="23">
                  <c:v>136457</c:v>
                </c:pt>
                <c:pt idx="24">
                  <c:v>139458.83415704279</c:v>
                </c:pt>
                <c:pt idx="25">
                  <c:v>140894.39529663385</c:v>
                </c:pt>
                <c:pt idx="26">
                  <c:v>142242.34595346154</c:v>
                </c:pt>
                <c:pt idx="27">
                  <c:v>143536.25267790016</c:v>
                </c:pt>
                <c:pt idx="28">
                  <c:v>144792.55673871728</c:v>
                </c:pt>
                <c:pt idx="29">
                  <c:v>146020.7653061196</c:v>
                </c:pt>
                <c:pt idx="30">
                  <c:v>147226.96220604095</c:v>
                </c:pt>
                <c:pt idx="31">
                  <c:v>148415.31853459985</c:v>
                </c:pt>
                <c:pt idx="32">
                  <c:v>149588.84115449156</c:v>
                </c:pt>
                <c:pt idx="33">
                  <c:v>150749.78212435025</c:v>
                </c:pt>
                <c:pt idx="34">
                  <c:v>151899.87977828505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F0-439C-8840-61B9E3A9C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3974896"/>
        <c:axId val="453983096"/>
      </c:lineChart>
      <c:catAx>
        <c:axId val="453974896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53983096"/>
        <c:crosses val="autoZero"/>
        <c:auto val="1"/>
        <c:lblAlgn val="ctr"/>
        <c:lblOffset val="100"/>
        <c:noMultiLvlLbl val="0"/>
      </c:catAx>
      <c:valAx>
        <c:axId val="453983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53974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'[1]Dáta k počtu obyvateľov'!$H$72</c:f>
              <c:strCache>
                <c:ptCount val="1"/>
                <c:pt idx="0">
                  <c:v>PP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'[1]Dáta k počtu obyvateľov'!$H$73:$H$107</c:f>
              <c:numCache>
                <c:formatCode>General</c:formatCode>
                <c:ptCount val="35"/>
                <c:pt idx="0">
                  <c:v>76223</c:v>
                </c:pt>
                <c:pt idx="1">
                  <c:v>77685</c:v>
                </c:pt>
                <c:pt idx="2">
                  <c:v>78566</c:v>
                </c:pt>
                <c:pt idx="3">
                  <c:v>79336</c:v>
                </c:pt>
                <c:pt idx="4">
                  <c:v>80073</c:v>
                </c:pt>
                <c:pt idx="5">
                  <c:v>80778</c:v>
                </c:pt>
                <c:pt idx="6">
                  <c:v>81432</c:v>
                </c:pt>
                <c:pt idx="7">
                  <c:v>82168</c:v>
                </c:pt>
                <c:pt idx="8">
                  <c:v>82795</c:v>
                </c:pt>
                <c:pt idx="9">
                  <c:v>83360</c:v>
                </c:pt>
                <c:pt idx="10">
                  <c:v>83812</c:v>
                </c:pt>
                <c:pt idx="11">
                  <c:v>82937</c:v>
                </c:pt>
                <c:pt idx="12">
                  <c:v>83404</c:v>
                </c:pt>
                <c:pt idx="13">
                  <c:v>83587</c:v>
                </c:pt>
                <c:pt idx="14">
                  <c:v>83799</c:v>
                </c:pt>
                <c:pt idx="15">
                  <c:v>83811</c:v>
                </c:pt>
                <c:pt idx="16">
                  <c:v>84012</c:v>
                </c:pt>
                <c:pt idx="17">
                  <c:v>84112</c:v>
                </c:pt>
                <c:pt idx="18">
                  <c:v>84219</c:v>
                </c:pt>
                <c:pt idx="19">
                  <c:v>84350</c:v>
                </c:pt>
                <c:pt idx="20">
                  <c:v>84290</c:v>
                </c:pt>
                <c:pt idx="21">
                  <c:v>82033</c:v>
                </c:pt>
                <c:pt idx="22">
                  <c:v>81939</c:v>
                </c:pt>
                <c:pt idx="23">
                  <c:v>81873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8-4C13-A385-FF40BB5C58F9}"/>
            </c:ext>
          </c:extLst>
        </c:ser>
        <c:ser>
          <c:idx val="1"/>
          <c:order val="1"/>
          <c:tx>
            <c:strRef>
              <c:f>'[1]Dáta k počtu obyvateľov'!$I$72</c:f>
              <c:strCache>
                <c:ptCount val="1"/>
                <c:pt idx="0">
                  <c:v>Prognóza(PP)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'[1]Dáta k počtu obyvateľov'!$G$73:$G$107</c:f>
              <c:strCache>
                <c:ptCount val="3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</c:strCache>
            </c:strRef>
          </c:cat>
          <c:val>
            <c:numRef>
              <c:f>'[1]Dáta k počtu obyvateľov'!$I$73:$I$107</c:f>
              <c:numCache>
                <c:formatCode>General</c:formatCode>
                <c:ptCount val="35"/>
                <c:pt idx="23">
                  <c:v>81873</c:v>
                </c:pt>
                <c:pt idx="24">
                  <c:v>82104.92956521739</c:v>
                </c:pt>
                <c:pt idx="25">
                  <c:v>82336.859130434779</c:v>
                </c:pt>
                <c:pt idx="26">
                  <c:v>82568.788695652169</c:v>
                </c:pt>
                <c:pt idx="27">
                  <c:v>82800.718260869558</c:v>
                </c:pt>
                <c:pt idx="28">
                  <c:v>83032.647826086963</c:v>
                </c:pt>
                <c:pt idx="29">
                  <c:v>83264.577391304352</c:v>
                </c:pt>
                <c:pt idx="30">
                  <c:v>83496.506956521742</c:v>
                </c:pt>
                <c:pt idx="31">
                  <c:v>83728.436521739131</c:v>
                </c:pt>
                <c:pt idx="32">
                  <c:v>83960.366086956521</c:v>
                </c:pt>
                <c:pt idx="33">
                  <c:v>84192.295652173911</c:v>
                </c:pt>
                <c:pt idx="34">
                  <c:v>84424.2252173913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8-4C13-A385-FF40BB5C58F9}"/>
            </c:ext>
          </c:extLst>
        </c:ser>
        <c:ser>
          <c:idx val="2"/>
          <c:order val="2"/>
          <c:tx>
            <c:strRef>
              <c:f>'[1]Dáta k počtu obyvateľov'!$J$72</c:f>
              <c:strCache>
                <c:ptCount val="1"/>
                <c:pt idx="0">
                  <c:v>Dolná hranica spoľahlivosti(PP)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'[1]Dáta k počtu obyvateľov'!$G$73:$G$107</c:f>
              <c:strCache>
                <c:ptCount val="3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</c:strCache>
            </c:strRef>
          </c:cat>
          <c:val>
            <c:numRef>
              <c:f>'[1]Dáta k počtu obyvateľov'!$J$73:$J$107</c:f>
              <c:numCache>
                <c:formatCode>General</c:formatCode>
                <c:ptCount val="35"/>
                <c:pt idx="23">
                  <c:v>81873</c:v>
                </c:pt>
                <c:pt idx="24">
                  <c:v>80335.553643819469</c:v>
                </c:pt>
                <c:pt idx="25">
                  <c:v>80512.598232306191</c:v>
                </c:pt>
                <c:pt idx="26">
                  <c:v>80690.82723829789</c:v>
                </c:pt>
                <c:pt idx="27">
                  <c:v>80870.14020101112</c:v>
                </c:pt>
                <c:pt idx="28">
                  <c:v>81050.449219610033</c:v>
                </c:pt>
                <c:pt idx="29">
                  <c:v>81231.676875384466</c:v>
                </c:pt>
                <c:pt idx="30">
                  <c:v>81413.75457495694</c:v>
                </c:pt>
                <c:pt idx="31">
                  <c:v>81596.621214832601</c:v>
                </c:pt>
                <c:pt idx="32">
                  <c:v>81780.222094337922</c:v>
                </c:pt>
                <c:pt idx="33">
                  <c:v>81964.508022783222</c:v>
                </c:pt>
                <c:pt idx="34">
                  <c:v>82149.434580104251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C8-4C13-A385-FF40BB5C58F9}"/>
            </c:ext>
          </c:extLst>
        </c:ser>
        <c:ser>
          <c:idx val="3"/>
          <c:order val="3"/>
          <c:tx>
            <c:strRef>
              <c:f>'[1]Dáta k počtu obyvateľov'!$K$72</c:f>
              <c:strCache>
                <c:ptCount val="1"/>
                <c:pt idx="0">
                  <c:v>Horná hranica spoľahlivosti(PP)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'[1]Dáta k počtu obyvateľov'!$G$73:$G$107</c:f>
              <c:strCache>
                <c:ptCount val="3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</c:strCache>
            </c:strRef>
          </c:cat>
          <c:val>
            <c:numRef>
              <c:f>'[1]Dáta k počtu obyvateľov'!$K$73:$K$107</c:f>
              <c:numCache>
                <c:formatCode>General</c:formatCode>
                <c:ptCount val="35"/>
                <c:pt idx="23">
                  <c:v>81873</c:v>
                </c:pt>
                <c:pt idx="24">
                  <c:v>83874.305486615311</c:v>
                </c:pt>
                <c:pt idx="25">
                  <c:v>84161.120028563368</c:v>
                </c:pt>
                <c:pt idx="26">
                  <c:v>84446.750153006447</c:v>
                </c:pt>
                <c:pt idx="27">
                  <c:v>84731.296320727997</c:v>
                </c:pt>
                <c:pt idx="28">
                  <c:v>85014.846432563892</c:v>
                </c:pt>
                <c:pt idx="29">
                  <c:v>85297.477907224238</c:v>
                </c:pt>
                <c:pt idx="30">
                  <c:v>85579.259338086544</c:v>
                </c:pt>
                <c:pt idx="31">
                  <c:v>85860.251828645662</c:v>
                </c:pt>
                <c:pt idx="32">
                  <c:v>86140.51007957512</c:v>
                </c:pt>
                <c:pt idx="33">
                  <c:v>86420.083281564599</c:v>
                </c:pt>
                <c:pt idx="34">
                  <c:v>86699.01585467835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C8-4C13-A385-FF40BB5C58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3968992"/>
        <c:axId val="453974568"/>
      </c:lineChart>
      <c:catAx>
        <c:axId val="453968992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53974568"/>
        <c:crosses val="autoZero"/>
        <c:auto val="1"/>
        <c:lblAlgn val="ctr"/>
        <c:lblOffset val="100"/>
        <c:noMultiLvlLbl val="0"/>
      </c:catAx>
      <c:valAx>
        <c:axId val="453974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53968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'[1]Dáta k počtu obyvateľov'!$T$72</c:f>
              <c:strCache>
                <c:ptCount val="1"/>
                <c:pt idx="0">
                  <c:v>SB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'[1]Dáta k počtu obyvateľov'!$T$73:$T$107</c:f>
              <c:numCache>
                <c:formatCode>General</c:formatCode>
                <c:ptCount val="35"/>
                <c:pt idx="0">
                  <c:v>36364</c:v>
                </c:pt>
                <c:pt idx="1">
                  <c:v>36674</c:v>
                </c:pt>
                <c:pt idx="2">
                  <c:v>37224</c:v>
                </c:pt>
                <c:pt idx="3">
                  <c:v>37689</c:v>
                </c:pt>
                <c:pt idx="4">
                  <c:v>38226</c:v>
                </c:pt>
                <c:pt idx="5">
                  <c:v>38670</c:v>
                </c:pt>
                <c:pt idx="6">
                  <c:v>39186</c:v>
                </c:pt>
                <c:pt idx="7">
                  <c:v>39734</c:v>
                </c:pt>
                <c:pt idx="8">
                  <c:v>40196</c:v>
                </c:pt>
                <c:pt idx="9">
                  <c:v>40963</c:v>
                </c:pt>
                <c:pt idx="10">
                  <c:v>41525</c:v>
                </c:pt>
                <c:pt idx="11">
                  <c:v>41950</c:v>
                </c:pt>
                <c:pt idx="12">
                  <c:v>42518</c:v>
                </c:pt>
                <c:pt idx="13">
                  <c:v>42902</c:v>
                </c:pt>
                <c:pt idx="14">
                  <c:v>43276</c:v>
                </c:pt>
                <c:pt idx="15">
                  <c:v>43608</c:v>
                </c:pt>
                <c:pt idx="16">
                  <c:v>43971</c:v>
                </c:pt>
                <c:pt idx="17">
                  <c:v>44285</c:v>
                </c:pt>
                <c:pt idx="18">
                  <c:v>44582</c:v>
                </c:pt>
                <c:pt idx="19">
                  <c:v>44771</c:v>
                </c:pt>
                <c:pt idx="20">
                  <c:v>44973</c:v>
                </c:pt>
                <c:pt idx="21">
                  <c:v>44322</c:v>
                </c:pt>
                <c:pt idx="22">
                  <c:v>44484</c:v>
                </c:pt>
                <c:pt idx="23">
                  <c:v>44756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ED-4D91-948F-FF6CE3FACF78}"/>
            </c:ext>
          </c:extLst>
        </c:ser>
        <c:ser>
          <c:idx val="1"/>
          <c:order val="1"/>
          <c:tx>
            <c:strRef>
              <c:f>'[1]Dáta k počtu obyvateľov'!$U$72</c:f>
              <c:strCache>
                <c:ptCount val="1"/>
                <c:pt idx="0">
                  <c:v>Prognóza(SB)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'[1]Dáta k počtu obyvateľov'!$S$73:$S$107</c:f>
              <c:strCache>
                <c:ptCount val="3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</c:strCache>
            </c:strRef>
          </c:cat>
          <c:val>
            <c:numRef>
              <c:f>'[1]Dáta k počtu obyvateľov'!$U$73:$U$107</c:f>
              <c:numCache>
                <c:formatCode>General</c:formatCode>
                <c:ptCount val="35"/>
                <c:pt idx="23">
                  <c:v>44756</c:v>
                </c:pt>
                <c:pt idx="24">
                  <c:v>45158.224782608697</c:v>
                </c:pt>
                <c:pt idx="25">
                  <c:v>45560.449565217394</c:v>
                </c:pt>
                <c:pt idx="26">
                  <c:v>45962.674347826091</c:v>
                </c:pt>
                <c:pt idx="27">
                  <c:v>46364.89913043478</c:v>
                </c:pt>
                <c:pt idx="28">
                  <c:v>46767.123913043477</c:v>
                </c:pt>
                <c:pt idx="29">
                  <c:v>47169.348695652174</c:v>
                </c:pt>
                <c:pt idx="30">
                  <c:v>47571.573478260871</c:v>
                </c:pt>
                <c:pt idx="31">
                  <c:v>47973.798260869567</c:v>
                </c:pt>
                <c:pt idx="32">
                  <c:v>48376.023043478257</c:v>
                </c:pt>
                <c:pt idx="33">
                  <c:v>48778.247826086954</c:v>
                </c:pt>
                <c:pt idx="34">
                  <c:v>49180.472608695651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ED-4D91-948F-FF6CE3FACF78}"/>
            </c:ext>
          </c:extLst>
        </c:ser>
        <c:ser>
          <c:idx val="2"/>
          <c:order val="2"/>
          <c:tx>
            <c:strRef>
              <c:f>'[1]Dáta k počtu obyvateľov'!$V$72</c:f>
              <c:strCache>
                <c:ptCount val="1"/>
                <c:pt idx="0">
                  <c:v>Dolná hranica spoľahlivosti(SB)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'[1]Dáta k počtu obyvateľov'!$S$73:$S$107</c:f>
              <c:strCache>
                <c:ptCount val="3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</c:strCache>
            </c:strRef>
          </c:cat>
          <c:val>
            <c:numRef>
              <c:f>'[1]Dáta k počtu obyvateľov'!$V$73:$V$107</c:f>
              <c:numCache>
                <c:formatCode>General</c:formatCode>
                <c:ptCount val="35"/>
                <c:pt idx="23">
                  <c:v>44756</c:v>
                </c:pt>
                <c:pt idx="24">
                  <c:v>44668.223418502981</c:v>
                </c:pt>
                <c:pt idx="25">
                  <c:v>44900.892257501291</c:v>
                </c:pt>
                <c:pt idx="26">
                  <c:v>45168.720161359226</c:v>
                </c:pt>
                <c:pt idx="27">
                  <c:v>45455.974468448003</c:v>
                </c:pt>
                <c:pt idx="28">
                  <c:v>45756.006365355308</c:v>
                </c:pt>
                <c:pt idx="29">
                  <c:v>46065.261881748302</c:v>
                </c:pt>
                <c:pt idx="30">
                  <c:v>46381.57704400114</c:v>
                </c:pt>
                <c:pt idx="31">
                  <c:v>46703.518512865608</c:v>
                </c:pt>
                <c:pt idx="32">
                  <c:v>47030.078933660363</c:v>
                </c:pt>
                <c:pt idx="33">
                  <c:v>47360.518402167509</c:v>
                </c:pt>
                <c:pt idx="34">
                  <c:v>47694.274561168968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ED-4D91-948F-FF6CE3FACF78}"/>
            </c:ext>
          </c:extLst>
        </c:ser>
        <c:ser>
          <c:idx val="3"/>
          <c:order val="3"/>
          <c:tx>
            <c:strRef>
              <c:f>'[1]Dáta k počtu obyvateľov'!$W$72</c:f>
              <c:strCache>
                <c:ptCount val="1"/>
                <c:pt idx="0">
                  <c:v>Horná hranica spoľahlivosti(SB)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'[1]Dáta k počtu obyvateľov'!$S$73:$S$107</c:f>
              <c:strCache>
                <c:ptCount val="3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</c:strCache>
            </c:strRef>
          </c:cat>
          <c:val>
            <c:numRef>
              <c:f>'[1]Dáta k počtu obyvateľov'!$W$73:$W$107</c:f>
              <c:numCache>
                <c:formatCode>General</c:formatCode>
                <c:ptCount val="35"/>
                <c:pt idx="23">
                  <c:v>44756</c:v>
                </c:pt>
                <c:pt idx="24">
                  <c:v>45648.226146714413</c:v>
                </c:pt>
                <c:pt idx="25">
                  <c:v>46220.006872933496</c:v>
                </c:pt>
                <c:pt idx="26">
                  <c:v>46756.628534292955</c:v>
                </c:pt>
                <c:pt idx="27">
                  <c:v>47273.823792421557</c:v>
                </c:pt>
                <c:pt idx="28">
                  <c:v>47778.241460731646</c:v>
                </c:pt>
                <c:pt idx="29">
                  <c:v>48273.435509556046</c:v>
                </c:pt>
                <c:pt idx="30">
                  <c:v>48761.569912520601</c:v>
                </c:pt>
                <c:pt idx="31">
                  <c:v>49244.078008873526</c:v>
                </c:pt>
                <c:pt idx="32">
                  <c:v>49721.967153296151</c:v>
                </c:pt>
                <c:pt idx="33">
                  <c:v>50195.977250006399</c:v>
                </c:pt>
                <c:pt idx="34">
                  <c:v>50666.670656222333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ED-4D91-948F-FF6CE3FAC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3980144"/>
        <c:axId val="453980472"/>
      </c:lineChart>
      <c:catAx>
        <c:axId val="453980144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53980472"/>
        <c:crosses val="autoZero"/>
        <c:auto val="1"/>
        <c:lblAlgn val="ctr"/>
        <c:lblOffset val="100"/>
        <c:noMultiLvlLbl val="0"/>
      </c:catAx>
      <c:valAx>
        <c:axId val="453980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53980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'[1]Dáta k počtu obyvateľov'!$B$109</c:f>
              <c:strCache>
                <c:ptCount val="1"/>
                <c:pt idx="0">
                  <c:v>SV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'[1]Dáta k počtu obyvateľov'!$B$110:$B$144</c:f>
              <c:numCache>
                <c:formatCode>General</c:formatCode>
                <c:ptCount val="35"/>
                <c:pt idx="0">
                  <c:v>29284</c:v>
                </c:pt>
                <c:pt idx="1">
                  <c:v>29343</c:v>
                </c:pt>
                <c:pt idx="2">
                  <c:v>29633</c:v>
                </c:pt>
                <c:pt idx="3">
                  <c:v>29858</c:v>
                </c:pt>
                <c:pt idx="4">
                  <c:v>30040</c:v>
                </c:pt>
                <c:pt idx="5">
                  <c:v>30219</c:v>
                </c:pt>
                <c:pt idx="6">
                  <c:v>30461</c:v>
                </c:pt>
                <c:pt idx="7">
                  <c:v>30566</c:v>
                </c:pt>
                <c:pt idx="8">
                  <c:v>30747</c:v>
                </c:pt>
                <c:pt idx="9">
                  <c:v>30879</c:v>
                </c:pt>
                <c:pt idx="10">
                  <c:v>30992</c:v>
                </c:pt>
                <c:pt idx="11">
                  <c:v>30888</c:v>
                </c:pt>
                <c:pt idx="12">
                  <c:v>30995</c:v>
                </c:pt>
                <c:pt idx="13">
                  <c:v>31043</c:v>
                </c:pt>
                <c:pt idx="14">
                  <c:v>31003</c:v>
                </c:pt>
                <c:pt idx="15">
                  <c:v>30928</c:v>
                </c:pt>
                <c:pt idx="16">
                  <c:v>30793</c:v>
                </c:pt>
                <c:pt idx="17">
                  <c:v>30596</c:v>
                </c:pt>
                <c:pt idx="18">
                  <c:v>30479</c:v>
                </c:pt>
                <c:pt idx="19">
                  <c:v>30290</c:v>
                </c:pt>
                <c:pt idx="20">
                  <c:v>29998</c:v>
                </c:pt>
                <c:pt idx="21">
                  <c:v>28997</c:v>
                </c:pt>
                <c:pt idx="22">
                  <c:v>28732</c:v>
                </c:pt>
                <c:pt idx="23">
                  <c:v>28600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6-41DE-BD66-04BE0C166F90}"/>
            </c:ext>
          </c:extLst>
        </c:ser>
        <c:ser>
          <c:idx val="1"/>
          <c:order val="1"/>
          <c:tx>
            <c:strRef>
              <c:f>'[1]Dáta k počtu obyvateľov'!$C$109</c:f>
              <c:strCache>
                <c:ptCount val="1"/>
                <c:pt idx="0">
                  <c:v>Prognóza(SV)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'[1]Dáta k počtu obyvateľov'!$A$110:$A$144</c:f>
              <c:strCache>
                <c:ptCount val="3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</c:strCache>
            </c:strRef>
          </c:cat>
          <c:val>
            <c:numRef>
              <c:f>'[1]Dáta k počtu obyvateľov'!$C$110:$C$144</c:f>
              <c:numCache>
                <c:formatCode>General</c:formatCode>
                <c:ptCount val="35"/>
                <c:pt idx="23">
                  <c:v>28600</c:v>
                </c:pt>
                <c:pt idx="24">
                  <c:v>27972.992785458606</c:v>
                </c:pt>
                <c:pt idx="25">
                  <c:v>27414.521045063353</c:v>
                </c:pt>
                <c:pt idx="26">
                  <c:v>26856.049304668097</c:v>
                </c:pt>
                <c:pt idx="27">
                  <c:v>26297.577564272844</c:v>
                </c:pt>
                <c:pt idx="28">
                  <c:v>25739.105823877588</c:v>
                </c:pt>
                <c:pt idx="29">
                  <c:v>25180.634083482335</c:v>
                </c:pt>
                <c:pt idx="30">
                  <c:v>24622.162343087079</c:v>
                </c:pt>
                <c:pt idx="31">
                  <c:v>24063.690602691822</c:v>
                </c:pt>
                <c:pt idx="32">
                  <c:v>23505.21886229657</c:v>
                </c:pt>
                <c:pt idx="33">
                  <c:v>22946.747121901313</c:v>
                </c:pt>
                <c:pt idx="34">
                  <c:v>22388.275381506057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6-41DE-BD66-04BE0C166F90}"/>
            </c:ext>
          </c:extLst>
        </c:ser>
        <c:ser>
          <c:idx val="2"/>
          <c:order val="2"/>
          <c:tx>
            <c:strRef>
              <c:f>'[1]Dáta k počtu obyvateľov'!$D$109</c:f>
              <c:strCache>
                <c:ptCount val="1"/>
                <c:pt idx="0">
                  <c:v>Dolná hranica spoľahlivosti(SV)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'[1]Dáta k počtu obyvateľov'!$A$110:$A$144</c:f>
              <c:strCache>
                <c:ptCount val="3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</c:strCache>
            </c:strRef>
          </c:cat>
          <c:val>
            <c:numRef>
              <c:f>'[1]Dáta k počtu obyvateľov'!$D$110:$D$144</c:f>
              <c:numCache>
                <c:formatCode>General</c:formatCode>
                <c:ptCount val="35"/>
                <c:pt idx="23">
                  <c:v>28600</c:v>
                </c:pt>
                <c:pt idx="24">
                  <c:v>27427.193591730669</c:v>
                </c:pt>
                <c:pt idx="25">
                  <c:v>26804.542888913915</c:v>
                </c:pt>
                <c:pt idx="26">
                  <c:v>26122.054904337925</c:v>
                </c:pt>
                <c:pt idx="27">
                  <c:v>25383.870915450749</c:v>
                </c:pt>
                <c:pt idx="28">
                  <c:v>24600.093389285958</c:v>
                </c:pt>
                <c:pt idx="29">
                  <c:v>23779.507382611966</c:v>
                </c:pt>
                <c:pt idx="30">
                  <c:v>22928.285207243924</c:v>
                </c:pt>
                <c:pt idx="31">
                  <c:v>22050.613287114193</c:v>
                </c:pt>
                <c:pt idx="32">
                  <c:v>21149.401083394125</c:v>
                </c:pt>
                <c:pt idx="33">
                  <c:v>20226.756141760205</c:v>
                </c:pt>
                <c:pt idx="34">
                  <c:v>19284.271411392696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56-41DE-BD66-04BE0C166F90}"/>
            </c:ext>
          </c:extLst>
        </c:ser>
        <c:ser>
          <c:idx val="3"/>
          <c:order val="3"/>
          <c:tx>
            <c:strRef>
              <c:f>'[1]Dáta k počtu obyvateľov'!$E$109</c:f>
              <c:strCache>
                <c:ptCount val="1"/>
                <c:pt idx="0">
                  <c:v>Horná hranica spoľahlivosti(SV)</c:v>
                </c:pt>
              </c:strCache>
            </c:strRef>
          </c:tx>
          <c:spPr>
            <a:ln w="12700" cap="rnd">
              <a:solidFill>
                <a:srgbClr val="ED7D3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'[1]Dáta k počtu obyvateľov'!$A$110:$A$144</c:f>
              <c:strCache>
                <c:ptCount val="3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</c:v>
                </c:pt>
                <c:pt idx="27">
                  <c:v>2027</c:v>
                </c:pt>
                <c:pt idx="28">
                  <c:v>2028</c:v>
                </c:pt>
                <c:pt idx="29">
                  <c:v>2029</c:v>
                </c:pt>
                <c:pt idx="30">
                  <c:v>2030</c:v>
                </c:pt>
                <c:pt idx="31">
                  <c:v>2031</c:v>
                </c:pt>
                <c:pt idx="32">
                  <c:v>2032</c:v>
                </c:pt>
                <c:pt idx="33">
                  <c:v>2033</c:v>
                </c:pt>
                <c:pt idx="34">
                  <c:v>2034</c:v>
                </c:pt>
              </c:strCache>
            </c:strRef>
          </c:cat>
          <c:val>
            <c:numRef>
              <c:f>'[1]Dáta k počtu obyvateľov'!$E$110:$E$144</c:f>
              <c:numCache>
                <c:formatCode>General</c:formatCode>
                <c:ptCount val="35"/>
                <c:pt idx="23">
                  <c:v>28600</c:v>
                </c:pt>
                <c:pt idx="24">
                  <c:v>28518.791979186542</c:v>
                </c:pt>
                <c:pt idx="25">
                  <c:v>28024.499201212791</c:v>
                </c:pt>
                <c:pt idx="26">
                  <c:v>27590.043704998268</c:v>
                </c:pt>
                <c:pt idx="27">
                  <c:v>27211.284213094939</c:v>
                </c:pt>
                <c:pt idx="28">
                  <c:v>26878.118258469218</c:v>
                </c:pt>
                <c:pt idx="29">
                  <c:v>26581.760784352704</c:v>
                </c:pt>
                <c:pt idx="30">
                  <c:v>26316.039478930234</c:v>
                </c:pt>
                <c:pt idx="31">
                  <c:v>26076.767918269452</c:v>
                </c:pt>
                <c:pt idx="32">
                  <c:v>25861.036641199014</c:v>
                </c:pt>
                <c:pt idx="33">
                  <c:v>25666.738102042422</c:v>
                </c:pt>
                <c:pt idx="34">
                  <c:v>25492.279351619418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56-41DE-BD66-04BE0C166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4001464"/>
        <c:axId val="454000480"/>
      </c:lineChart>
      <c:catAx>
        <c:axId val="454001464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54000480"/>
        <c:crosses val="autoZero"/>
        <c:auto val="1"/>
        <c:lblAlgn val="ctr"/>
        <c:lblOffset val="100"/>
        <c:noMultiLvlLbl val="0"/>
      </c:catAx>
      <c:valAx>
        <c:axId val="454000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54001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</xdr:rowOff>
    </xdr:from>
    <xdr:to>
      <xdr:col>12</xdr:col>
      <xdr:colOff>0</xdr:colOff>
      <xdr:row>19</xdr:row>
      <xdr:rowOff>152400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8718566D-A4E3-4B65-8C42-476342C049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22</xdr:row>
      <xdr:rowOff>1</xdr:rowOff>
    </xdr:from>
    <xdr:to>
      <xdr:col>12</xdr:col>
      <xdr:colOff>0</xdr:colOff>
      <xdr:row>41</xdr:row>
      <xdr:rowOff>9526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6459AA52-E941-44E9-BA13-1E8DF7743A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43</xdr:row>
      <xdr:rowOff>0</xdr:rowOff>
    </xdr:from>
    <xdr:to>
      <xdr:col>12</xdr:col>
      <xdr:colOff>0</xdr:colOff>
      <xdr:row>61</xdr:row>
      <xdr:rowOff>152550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9D3B8BF6-A9E2-4D34-8759-FDCBC64805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64</xdr:row>
      <xdr:rowOff>0</xdr:rowOff>
    </xdr:from>
    <xdr:to>
      <xdr:col>12</xdr:col>
      <xdr:colOff>0</xdr:colOff>
      <xdr:row>82</xdr:row>
      <xdr:rowOff>152550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42933A3-79D0-42AF-82D7-66831D73BB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85</xdr:row>
      <xdr:rowOff>0</xdr:rowOff>
    </xdr:from>
    <xdr:to>
      <xdr:col>12</xdr:col>
      <xdr:colOff>0</xdr:colOff>
      <xdr:row>103</xdr:row>
      <xdr:rowOff>152550</xdr:rowOff>
    </xdr:to>
    <xdr:graphicFrame macro="">
      <xdr:nvGraphicFramePr>
        <xdr:cNvPr id="6" name="Graf 5">
          <a:extLst>
            <a:ext uri="{FF2B5EF4-FFF2-40B4-BE49-F238E27FC236}">
              <a16:creationId xmlns:a16="http://schemas.microsoft.com/office/drawing/2014/main" id="{E5940E46-2501-4FFF-820E-F2C0567247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106</xdr:row>
      <xdr:rowOff>0</xdr:rowOff>
    </xdr:from>
    <xdr:to>
      <xdr:col>12</xdr:col>
      <xdr:colOff>0</xdr:colOff>
      <xdr:row>124</xdr:row>
      <xdr:rowOff>152550</xdr:rowOff>
    </xdr:to>
    <xdr:graphicFrame macro="">
      <xdr:nvGraphicFramePr>
        <xdr:cNvPr id="7" name="Graf 6">
          <a:extLst>
            <a:ext uri="{FF2B5EF4-FFF2-40B4-BE49-F238E27FC236}">
              <a16:creationId xmlns:a16="http://schemas.microsoft.com/office/drawing/2014/main" id="{55CB0D46-3B1C-4313-B7A8-DB82EED7AC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127</xdr:row>
      <xdr:rowOff>0</xdr:rowOff>
    </xdr:from>
    <xdr:to>
      <xdr:col>12</xdr:col>
      <xdr:colOff>0</xdr:colOff>
      <xdr:row>146</xdr:row>
      <xdr:rowOff>76350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94A443E7-B266-455C-87B4-597CC400A4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0</xdr:colOff>
      <xdr:row>1</xdr:row>
      <xdr:rowOff>0</xdr:rowOff>
    </xdr:from>
    <xdr:to>
      <xdr:col>25</xdr:col>
      <xdr:colOff>0</xdr:colOff>
      <xdr:row>19</xdr:row>
      <xdr:rowOff>152550</xdr:rowOff>
    </xdr:to>
    <xdr:graphicFrame macro="">
      <xdr:nvGraphicFramePr>
        <xdr:cNvPr id="9" name="Graf 8">
          <a:extLst>
            <a:ext uri="{FF2B5EF4-FFF2-40B4-BE49-F238E27FC236}">
              <a16:creationId xmlns:a16="http://schemas.microsoft.com/office/drawing/2014/main" id="{28224EEC-DAB6-403C-A0DB-5D2DF01147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0</xdr:colOff>
      <xdr:row>22</xdr:row>
      <xdr:rowOff>0</xdr:rowOff>
    </xdr:from>
    <xdr:to>
      <xdr:col>25</xdr:col>
      <xdr:colOff>0</xdr:colOff>
      <xdr:row>40</xdr:row>
      <xdr:rowOff>152550</xdr:rowOff>
    </xdr:to>
    <xdr:graphicFrame macro="">
      <xdr:nvGraphicFramePr>
        <xdr:cNvPr id="10" name="Graf 9">
          <a:extLst>
            <a:ext uri="{FF2B5EF4-FFF2-40B4-BE49-F238E27FC236}">
              <a16:creationId xmlns:a16="http://schemas.microsoft.com/office/drawing/2014/main" id="{72998B83-BE71-484A-A307-5D5CE575FF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43</xdr:row>
      <xdr:rowOff>0</xdr:rowOff>
    </xdr:from>
    <xdr:to>
      <xdr:col>25</xdr:col>
      <xdr:colOff>0</xdr:colOff>
      <xdr:row>61</xdr:row>
      <xdr:rowOff>152550</xdr:rowOff>
    </xdr:to>
    <xdr:graphicFrame macro="">
      <xdr:nvGraphicFramePr>
        <xdr:cNvPr id="11" name="Graf 10">
          <a:extLst>
            <a:ext uri="{FF2B5EF4-FFF2-40B4-BE49-F238E27FC236}">
              <a16:creationId xmlns:a16="http://schemas.microsoft.com/office/drawing/2014/main" id="{C1493DB0-BFA5-4428-AF6C-38BBBACF5E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0</xdr:colOff>
      <xdr:row>64</xdr:row>
      <xdr:rowOff>0</xdr:rowOff>
    </xdr:from>
    <xdr:to>
      <xdr:col>25</xdr:col>
      <xdr:colOff>0</xdr:colOff>
      <xdr:row>82</xdr:row>
      <xdr:rowOff>152550</xdr:rowOff>
    </xdr:to>
    <xdr:graphicFrame macro="">
      <xdr:nvGraphicFramePr>
        <xdr:cNvPr id="12" name="Graf 11">
          <a:extLst>
            <a:ext uri="{FF2B5EF4-FFF2-40B4-BE49-F238E27FC236}">
              <a16:creationId xmlns:a16="http://schemas.microsoft.com/office/drawing/2014/main" id="{53A4E3FA-268F-4DF0-AC13-D8264B671F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0</xdr:colOff>
      <xdr:row>85</xdr:row>
      <xdr:rowOff>0</xdr:rowOff>
    </xdr:from>
    <xdr:to>
      <xdr:col>25</xdr:col>
      <xdr:colOff>0</xdr:colOff>
      <xdr:row>103</xdr:row>
      <xdr:rowOff>152550</xdr:rowOff>
    </xdr:to>
    <xdr:graphicFrame macro="">
      <xdr:nvGraphicFramePr>
        <xdr:cNvPr id="13" name="Graf 12">
          <a:extLst>
            <a:ext uri="{FF2B5EF4-FFF2-40B4-BE49-F238E27FC236}">
              <a16:creationId xmlns:a16="http://schemas.microsoft.com/office/drawing/2014/main" id="{82E5C7DE-388C-4A28-80AF-B84598DA53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0</xdr:colOff>
      <xdr:row>106</xdr:row>
      <xdr:rowOff>0</xdr:rowOff>
    </xdr:from>
    <xdr:to>
      <xdr:col>25</xdr:col>
      <xdr:colOff>0</xdr:colOff>
      <xdr:row>124</xdr:row>
      <xdr:rowOff>152550</xdr:rowOff>
    </xdr:to>
    <xdr:graphicFrame macro="">
      <xdr:nvGraphicFramePr>
        <xdr:cNvPr id="14" name="Graf 13">
          <a:extLst>
            <a:ext uri="{FF2B5EF4-FFF2-40B4-BE49-F238E27FC236}">
              <a16:creationId xmlns:a16="http://schemas.microsoft.com/office/drawing/2014/main" id="{DBD1BF5D-CDDF-42D0-A5DE-764561B1A0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vanovaT/Desktop/2024/Anal&#253;zy%202024/VMS%202024%20+%20anal&#253;za%20VLD,%20VLDD/Anal&#253;za%20VLD%20+%20d&#225;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ýza VLD"/>
      <sheetName val="BJ"/>
      <sheetName val="HE"/>
      <sheetName val="KK"/>
      <sheetName val="LE"/>
      <sheetName val="ML"/>
      <sheetName val="PO"/>
      <sheetName val="PP"/>
      <sheetName val="SB"/>
      <sheetName val="SV"/>
      <sheetName val="SĽ"/>
      <sheetName val="SK"/>
      <sheetName val="SP"/>
      <sheetName val="VT"/>
      <sheetName val="MZ SR"/>
      <sheetName val="Dáta VLD"/>
      <sheetName val="Dáta k počtu obyvateľo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5">
          <cell r="B35" t="str">
            <v>BJ</v>
          </cell>
          <cell r="C35" t="str">
            <v>Prognóza(BJ)</v>
          </cell>
          <cell r="D35" t="str">
            <v>Dolná hranica spoľahlivosti(BJ)</v>
          </cell>
          <cell r="E35" t="str">
            <v>Horná hranica spoľahlivosti(BJ)</v>
          </cell>
          <cell r="H35" t="str">
            <v>HE</v>
          </cell>
          <cell r="I35" t="str">
            <v>Prognóza(HE)</v>
          </cell>
          <cell r="J35" t="str">
            <v>Dolná hranica spoľahlivosti(HE)</v>
          </cell>
          <cell r="K35" t="str">
            <v>Horná hranica spoľahlivosti(HE)</v>
          </cell>
          <cell r="N35" t="str">
            <v>KK</v>
          </cell>
          <cell r="O35" t="str">
            <v>Prognóza(KK)</v>
          </cell>
          <cell r="P35" t="str">
            <v>Dolná hranica spoľahlivosti(KK)</v>
          </cell>
          <cell r="Q35" t="str">
            <v>Horná hranica spoľahlivosti(KK)</v>
          </cell>
          <cell r="T35" t="str">
            <v>LE</v>
          </cell>
          <cell r="U35" t="str">
            <v>Prognóza(LE)</v>
          </cell>
          <cell r="V35" t="str">
            <v>Dolná hranica spoľahlivosti(LE)</v>
          </cell>
          <cell r="W35" t="str">
            <v>Horná hranica spoľahlivosti(LE)</v>
          </cell>
        </row>
        <row r="36">
          <cell r="A36">
            <v>2000</v>
          </cell>
          <cell r="B36">
            <v>54650</v>
          </cell>
          <cell r="G36">
            <v>2000</v>
          </cell>
          <cell r="H36">
            <v>48202</v>
          </cell>
          <cell r="M36">
            <v>2000</v>
          </cell>
          <cell r="N36">
            <v>42081</v>
          </cell>
          <cell r="S36">
            <v>2000</v>
          </cell>
          <cell r="T36">
            <v>22390</v>
          </cell>
        </row>
        <row r="37">
          <cell r="A37">
            <v>2001</v>
          </cell>
          <cell r="B37">
            <v>55009</v>
          </cell>
          <cell r="G37">
            <v>2001</v>
          </cell>
          <cell r="H37">
            <v>48351</v>
          </cell>
          <cell r="M37">
            <v>2001</v>
          </cell>
          <cell r="N37">
            <v>42654</v>
          </cell>
          <cell r="S37">
            <v>2001</v>
          </cell>
          <cell r="T37">
            <v>22840</v>
          </cell>
        </row>
        <row r="38">
          <cell r="A38">
            <v>2002</v>
          </cell>
          <cell r="B38">
            <v>55581</v>
          </cell>
          <cell r="G38">
            <v>2002</v>
          </cell>
          <cell r="H38">
            <v>48809</v>
          </cell>
          <cell r="M38">
            <v>2002</v>
          </cell>
          <cell r="N38">
            <v>43373</v>
          </cell>
          <cell r="S38">
            <v>2002</v>
          </cell>
          <cell r="T38">
            <v>23076</v>
          </cell>
        </row>
        <row r="39">
          <cell r="A39">
            <v>2003</v>
          </cell>
          <cell r="B39">
            <v>56249</v>
          </cell>
          <cell r="G39">
            <v>2003</v>
          </cell>
          <cell r="H39">
            <v>49339</v>
          </cell>
          <cell r="M39">
            <v>2003</v>
          </cell>
          <cell r="N39">
            <v>44201</v>
          </cell>
          <cell r="S39">
            <v>2003</v>
          </cell>
          <cell r="T39">
            <v>23382</v>
          </cell>
        </row>
        <row r="40">
          <cell r="A40">
            <v>2004</v>
          </cell>
          <cell r="B40">
            <v>56885</v>
          </cell>
          <cell r="G40">
            <v>2004</v>
          </cell>
          <cell r="H40">
            <v>49781</v>
          </cell>
          <cell r="M40">
            <v>2004</v>
          </cell>
          <cell r="N40">
            <v>44858</v>
          </cell>
          <cell r="S40">
            <v>2004</v>
          </cell>
          <cell r="T40">
            <v>23630</v>
          </cell>
        </row>
        <row r="41">
          <cell r="A41">
            <v>2005</v>
          </cell>
          <cell r="B41">
            <v>57388</v>
          </cell>
          <cell r="G41">
            <v>2005</v>
          </cell>
          <cell r="H41">
            <v>50229</v>
          </cell>
          <cell r="M41">
            <v>2005</v>
          </cell>
          <cell r="N41">
            <v>45543</v>
          </cell>
          <cell r="S41">
            <v>2005</v>
          </cell>
          <cell r="T41">
            <v>23872</v>
          </cell>
        </row>
        <row r="42">
          <cell r="A42">
            <v>2006</v>
          </cell>
          <cell r="B42">
            <v>57834</v>
          </cell>
          <cell r="G42">
            <v>2006</v>
          </cell>
          <cell r="H42">
            <v>50588</v>
          </cell>
          <cell r="M42">
            <v>2006</v>
          </cell>
          <cell r="N42">
            <v>46354</v>
          </cell>
          <cell r="S42">
            <v>2006</v>
          </cell>
          <cell r="T42">
            <v>24091</v>
          </cell>
        </row>
        <row r="43">
          <cell r="A43">
            <v>2007</v>
          </cell>
          <cell r="B43">
            <v>58283</v>
          </cell>
          <cell r="G43">
            <v>2007</v>
          </cell>
          <cell r="H43">
            <v>50970</v>
          </cell>
          <cell r="M43">
            <v>2007</v>
          </cell>
          <cell r="N43">
            <v>47027</v>
          </cell>
          <cell r="S43">
            <v>2007</v>
          </cell>
          <cell r="T43">
            <v>24338</v>
          </cell>
        </row>
        <row r="44">
          <cell r="A44">
            <v>2008</v>
          </cell>
          <cell r="B44">
            <v>58753</v>
          </cell>
          <cell r="G44">
            <v>2008</v>
          </cell>
          <cell r="H44">
            <v>51313</v>
          </cell>
          <cell r="M44">
            <v>2008</v>
          </cell>
          <cell r="N44">
            <v>47813</v>
          </cell>
          <cell r="S44">
            <v>2008</v>
          </cell>
          <cell r="T44">
            <v>24634</v>
          </cell>
        </row>
        <row r="45">
          <cell r="A45">
            <v>2009</v>
          </cell>
          <cell r="B45">
            <v>59344</v>
          </cell>
          <cell r="G45">
            <v>2009</v>
          </cell>
          <cell r="H45">
            <v>51572</v>
          </cell>
          <cell r="M45">
            <v>2009</v>
          </cell>
          <cell r="N45">
            <v>48485</v>
          </cell>
          <cell r="S45">
            <v>2009</v>
          </cell>
          <cell r="T45">
            <v>24871</v>
          </cell>
        </row>
        <row r="46">
          <cell r="A46">
            <v>2010</v>
          </cell>
          <cell r="B46">
            <v>59831</v>
          </cell>
          <cell r="G46">
            <v>2010</v>
          </cell>
          <cell r="H46">
            <v>51780</v>
          </cell>
          <cell r="M46">
            <v>2010</v>
          </cell>
          <cell r="N46">
            <v>49165</v>
          </cell>
          <cell r="S46">
            <v>2010</v>
          </cell>
          <cell r="T46">
            <v>25135</v>
          </cell>
        </row>
        <row r="47">
          <cell r="A47">
            <v>2011</v>
          </cell>
          <cell r="B47">
            <v>60678</v>
          </cell>
          <cell r="G47">
            <v>2011</v>
          </cell>
          <cell r="H47">
            <v>52557</v>
          </cell>
          <cell r="M47">
            <v>2011</v>
          </cell>
          <cell r="N47">
            <v>50198</v>
          </cell>
          <cell r="S47">
            <v>2011</v>
          </cell>
          <cell r="T47">
            <v>25458</v>
          </cell>
        </row>
        <row r="48">
          <cell r="A48">
            <v>2012</v>
          </cell>
          <cell r="B48">
            <v>60931</v>
          </cell>
          <cell r="G48">
            <v>2012</v>
          </cell>
          <cell r="H48">
            <v>52665</v>
          </cell>
          <cell r="M48">
            <v>2012</v>
          </cell>
          <cell r="N48">
            <v>50809</v>
          </cell>
          <cell r="S48">
            <v>2012</v>
          </cell>
          <cell r="T48">
            <v>25596</v>
          </cell>
        </row>
        <row r="49">
          <cell r="A49">
            <v>2013</v>
          </cell>
          <cell r="B49">
            <v>61187</v>
          </cell>
          <cell r="G49">
            <v>2013</v>
          </cell>
          <cell r="H49">
            <v>52764</v>
          </cell>
          <cell r="M49">
            <v>2013</v>
          </cell>
          <cell r="N49">
            <v>51382</v>
          </cell>
          <cell r="S49">
            <v>2013</v>
          </cell>
          <cell r="T49">
            <v>25747</v>
          </cell>
        </row>
        <row r="50">
          <cell r="A50">
            <v>2014</v>
          </cell>
          <cell r="B50">
            <v>61346</v>
          </cell>
          <cell r="G50">
            <v>2014</v>
          </cell>
          <cell r="H50">
            <v>52709</v>
          </cell>
          <cell r="M50">
            <v>2014</v>
          </cell>
          <cell r="N50">
            <v>52038</v>
          </cell>
          <cell r="S50">
            <v>2014</v>
          </cell>
          <cell r="T50">
            <v>25830</v>
          </cell>
        </row>
        <row r="51">
          <cell r="A51">
            <v>2015</v>
          </cell>
          <cell r="B51">
            <v>61593</v>
          </cell>
          <cell r="G51">
            <v>2015</v>
          </cell>
          <cell r="H51">
            <v>52518</v>
          </cell>
          <cell r="M51">
            <v>2015</v>
          </cell>
          <cell r="N51">
            <v>52552</v>
          </cell>
          <cell r="S51">
            <v>2015</v>
          </cell>
          <cell r="T51">
            <v>25920</v>
          </cell>
        </row>
        <row r="52">
          <cell r="A52">
            <v>2016</v>
          </cell>
          <cell r="B52">
            <v>61645</v>
          </cell>
          <cell r="G52">
            <v>2016</v>
          </cell>
          <cell r="H52">
            <v>52377</v>
          </cell>
          <cell r="M52">
            <v>2016</v>
          </cell>
          <cell r="N52">
            <v>53066</v>
          </cell>
          <cell r="S52">
            <v>2016</v>
          </cell>
          <cell r="T52">
            <v>26100</v>
          </cell>
        </row>
        <row r="53">
          <cell r="A53">
            <v>2017</v>
          </cell>
          <cell r="B53">
            <v>61740</v>
          </cell>
          <cell r="G53">
            <v>2017</v>
          </cell>
          <cell r="H53">
            <v>52133</v>
          </cell>
          <cell r="M53">
            <v>2017</v>
          </cell>
          <cell r="N53">
            <v>53578</v>
          </cell>
          <cell r="S53">
            <v>2017</v>
          </cell>
          <cell r="T53">
            <v>26258</v>
          </cell>
        </row>
        <row r="54">
          <cell r="A54">
            <v>2018</v>
          </cell>
          <cell r="B54">
            <v>61784</v>
          </cell>
          <cell r="G54">
            <v>2018</v>
          </cell>
          <cell r="H54">
            <v>51973</v>
          </cell>
          <cell r="M54">
            <v>2018</v>
          </cell>
          <cell r="N54">
            <v>54079</v>
          </cell>
          <cell r="S54">
            <v>2018</v>
          </cell>
          <cell r="T54">
            <v>26331</v>
          </cell>
        </row>
        <row r="55">
          <cell r="A55">
            <v>2019</v>
          </cell>
          <cell r="B55">
            <v>61749</v>
          </cell>
          <cell r="G55">
            <v>2019</v>
          </cell>
          <cell r="H55">
            <v>51711</v>
          </cell>
          <cell r="M55">
            <v>2019</v>
          </cell>
          <cell r="N55">
            <v>54497</v>
          </cell>
          <cell r="S55">
            <v>2019</v>
          </cell>
          <cell r="T55">
            <v>26402</v>
          </cell>
        </row>
        <row r="56">
          <cell r="A56">
            <v>2020</v>
          </cell>
          <cell r="B56">
            <v>61721</v>
          </cell>
          <cell r="G56">
            <v>2020</v>
          </cell>
          <cell r="H56">
            <v>51410</v>
          </cell>
          <cell r="M56">
            <v>2020</v>
          </cell>
          <cell r="N56">
            <v>54940</v>
          </cell>
          <cell r="S56">
            <v>2020</v>
          </cell>
          <cell r="T56">
            <v>26441</v>
          </cell>
        </row>
        <row r="57">
          <cell r="A57">
            <v>2021</v>
          </cell>
          <cell r="B57">
            <v>60026</v>
          </cell>
          <cell r="G57">
            <v>2021</v>
          </cell>
          <cell r="H57">
            <v>49665</v>
          </cell>
          <cell r="M57">
            <v>2021</v>
          </cell>
          <cell r="N57">
            <v>53306</v>
          </cell>
          <cell r="S57">
            <v>2021</v>
          </cell>
          <cell r="T57">
            <v>25826</v>
          </cell>
        </row>
        <row r="58">
          <cell r="A58">
            <v>2022</v>
          </cell>
          <cell r="B58">
            <v>59883</v>
          </cell>
          <cell r="G58">
            <v>2022</v>
          </cell>
          <cell r="H58">
            <v>49266</v>
          </cell>
          <cell r="M58">
            <v>2022</v>
          </cell>
          <cell r="N58">
            <v>53640</v>
          </cell>
          <cell r="S58">
            <v>2022</v>
          </cell>
          <cell r="T58">
            <v>25880</v>
          </cell>
        </row>
        <row r="59">
          <cell r="A59">
            <v>2023</v>
          </cell>
          <cell r="B59">
            <v>59927</v>
          </cell>
          <cell r="C59">
            <v>59927</v>
          </cell>
          <cell r="D59">
            <v>59927</v>
          </cell>
          <cell r="E59">
            <v>59927</v>
          </cell>
          <cell r="G59">
            <v>2023</v>
          </cell>
          <cell r="H59">
            <v>49049</v>
          </cell>
          <cell r="I59">
            <v>49049</v>
          </cell>
          <cell r="J59">
            <v>49049</v>
          </cell>
          <cell r="K59">
            <v>49049</v>
          </cell>
          <cell r="M59">
            <v>2023</v>
          </cell>
          <cell r="N59">
            <v>54020</v>
          </cell>
          <cell r="O59">
            <v>54020</v>
          </cell>
          <cell r="P59">
            <v>54020</v>
          </cell>
          <cell r="Q59">
            <v>54020</v>
          </cell>
          <cell r="S59">
            <v>2023</v>
          </cell>
          <cell r="T59">
            <v>25897</v>
          </cell>
          <cell r="U59">
            <v>25897</v>
          </cell>
          <cell r="V59">
            <v>25897</v>
          </cell>
          <cell r="W59">
            <v>25897</v>
          </cell>
        </row>
        <row r="60">
          <cell r="A60">
            <v>2024</v>
          </cell>
          <cell r="C60">
            <v>60204.71608695652</v>
          </cell>
          <cell r="D60">
            <v>59326.164842489103</v>
          </cell>
          <cell r="E60">
            <v>61083.267331423936</v>
          </cell>
          <cell r="G60">
            <v>2024</v>
          </cell>
          <cell r="I60">
            <v>49131.011739130437</v>
          </cell>
          <cell r="J60">
            <v>48314.569896485496</v>
          </cell>
          <cell r="K60">
            <v>49947.453581775379</v>
          </cell>
          <cell r="M60">
            <v>2024</v>
          </cell>
          <cell r="O60">
            <v>56511.950353619082</v>
          </cell>
          <cell r="P60">
            <v>54584.226960017535</v>
          </cell>
          <cell r="Q60">
            <v>58439.67374722063</v>
          </cell>
          <cell r="S60">
            <v>2024</v>
          </cell>
          <cell r="U60">
            <v>26061.246521739129</v>
          </cell>
          <cell r="V60">
            <v>25701.574291662557</v>
          </cell>
          <cell r="W60">
            <v>26420.918751815701</v>
          </cell>
        </row>
        <row r="61">
          <cell r="A61">
            <v>2025</v>
          </cell>
          <cell r="C61">
            <v>60482.432173913046</v>
          </cell>
          <cell r="D61">
            <v>59383.715762780907</v>
          </cell>
          <cell r="E61">
            <v>61581.148585045186</v>
          </cell>
          <cell r="G61">
            <v>2025</v>
          </cell>
          <cell r="I61">
            <v>49213.023478260868</v>
          </cell>
          <cell r="J61">
            <v>48191.981100940284</v>
          </cell>
          <cell r="K61">
            <v>50234.065855581452</v>
          </cell>
          <cell r="M61">
            <v>2025</v>
          </cell>
          <cell r="O61">
            <v>57091.504212854714</v>
          </cell>
          <cell r="P61">
            <v>55148.296879318303</v>
          </cell>
          <cell r="Q61">
            <v>59034.711546391125</v>
          </cell>
          <cell r="S61">
            <v>2025</v>
          </cell>
          <cell r="U61">
            <v>26225.493043478262</v>
          </cell>
          <cell r="V61">
            <v>25775.686860512593</v>
          </cell>
          <cell r="W61">
            <v>26675.299226443931</v>
          </cell>
        </row>
        <row r="62">
          <cell r="A62">
            <v>2026</v>
          </cell>
          <cell r="C62">
            <v>60760.148260869566</v>
          </cell>
          <cell r="D62">
            <v>59478.093929330709</v>
          </cell>
          <cell r="E62">
            <v>62042.202592408423</v>
          </cell>
          <cell r="G62">
            <v>2026</v>
          </cell>
          <cell r="I62">
            <v>49295.035217391305</v>
          </cell>
          <cell r="J62">
            <v>48103.616040190042</v>
          </cell>
          <cell r="K62">
            <v>50486.454394592569</v>
          </cell>
          <cell r="M62">
            <v>2026</v>
          </cell>
          <cell r="O62">
            <v>57671.058072090338</v>
          </cell>
          <cell r="P62">
            <v>55712.247307892154</v>
          </cell>
          <cell r="Q62">
            <v>59629.868836288522</v>
          </cell>
          <cell r="S62">
            <v>2026</v>
          </cell>
          <cell r="U62">
            <v>26389.739565217391</v>
          </cell>
          <cell r="V62">
            <v>25864.876225249733</v>
          </cell>
          <cell r="W62">
            <v>26914.602905185049</v>
          </cell>
        </row>
        <row r="63">
          <cell r="A63">
            <v>2027</v>
          </cell>
          <cell r="C63">
            <v>61037.864347826086</v>
          </cell>
          <cell r="D63">
            <v>59595.189573790311</v>
          </cell>
          <cell r="E63">
            <v>62480.539121861861</v>
          </cell>
          <cell r="G63">
            <v>2027</v>
          </cell>
          <cell r="I63">
            <v>49377.046956521743</v>
          </cell>
          <cell r="J63">
            <v>48036.362439518787</v>
          </cell>
          <cell r="K63">
            <v>50717.731473524698</v>
          </cell>
          <cell r="M63">
            <v>2027</v>
          </cell>
          <cell r="O63">
            <v>58250.61193132597</v>
          </cell>
          <cell r="P63">
            <v>56276.079196484476</v>
          </cell>
          <cell r="Q63">
            <v>60225.144666167464</v>
          </cell>
          <cell r="S63">
            <v>2027</v>
          </cell>
          <cell r="U63">
            <v>26553.98608695652</v>
          </cell>
          <cell r="V63">
            <v>25963.3659535035</v>
          </cell>
          <cell r="W63">
            <v>27144.60622040954</v>
          </cell>
        </row>
        <row r="64">
          <cell r="A64">
            <v>2028</v>
          </cell>
          <cell r="C64">
            <v>61315.580434782605</v>
          </cell>
          <cell r="D64">
            <v>59728.091575086088</v>
          </cell>
          <cell r="E64">
            <v>62903.069294479123</v>
          </cell>
          <cell r="G64">
            <v>2028</v>
          </cell>
          <cell r="I64">
            <v>49459.058695652173</v>
          </cell>
          <cell r="J64">
            <v>47983.79776130036</v>
          </cell>
          <cell r="K64">
            <v>50934.319630003985</v>
          </cell>
          <cell r="M64">
            <v>2028</v>
          </cell>
          <cell r="O64">
            <v>58830.165790561601</v>
          </cell>
          <cell r="P64">
            <v>56839.793487094117</v>
          </cell>
          <cell r="Q64">
            <v>60820.538094029085</v>
          </cell>
          <cell r="S64">
            <v>2028</v>
          </cell>
          <cell r="U64">
            <v>26718.232608695653</v>
          </cell>
          <cell r="V64">
            <v>26068.326684613909</v>
          </cell>
          <cell r="W64">
            <v>27368.138532777397</v>
          </cell>
        </row>
        <row r="65">
          <cell r="A65">
            <v>2029</v>
          </cell>
          <cell r="C65">
            <v>61593.296521739132</v>
          </cell>
          <cell r="D65">
            <v>59872.803574707301</v>
          </cell>
          <cell r="E65">
            <v>63313.789468770963</v>
          </cell>
          <cell r="G65">
            <v>2029</v>
          </cell>
          <cell r="I65">
            <v>49541.07043478261</v>
          </cell>
          <cell r="J65">
            <v>47942.208170596954</v>
          </cell>
          <cell r="K65">
            <v>51139.932698968267</v>
          </cell>
          <cell r="M65">
            <v>2029</v>
          </cell>
          <cell r="O65">
            <v>59409.719649797233</v>
          </cell>
          <cell r="P65">
            <v>57403.391112761696</v>
          </cell>
          <cell r="Q65">
            <v>61416.04818683277</v>
          </cell>
          <cell r="S65">
            <v>2029</v>
          </cell>
          <cell r="U65">
            <v>26882.479130434782</v>
          </cell>
          <cell r="V65">
            <v>26178.122339653521</v>
          </cell>
          <cell r="W65">
            <v>27586.835921216043</v>
          </cell>
        </row>
        <row r="66">
          <cell r="A66">
            <v>2030</v>
          </cell>
          <cell r="C66">
            <v>61871.012608695652</v>
          </cell>
          <cell r="D66">
            <v>60026.768223935083</v>
          </cell>
          <cell r="E66">
            <v>63715.25699345622</v>
          </cell>
          <cell r="G66">
            <v>2030</v>
          </cell>
          <cell r="I66">
            <v>49623.082173913041</v>
          </cell>
          <cell r="J66">
            <v>47909.2171111024</v>
          </cell>
          <cell r="K66">
            <v>51336.947236723681</v>
          </cell>
          <cell r="M66">
            <v>2030</v>
          </cell>
          <cell r="O66">
            <v>59989.273509032864</v>
          </cell>
          <cell r="P66">
            <v>57966.872997380022</v>
          </cell>
          <cell r="Q66">
            <v>62011.674020685707</v>
          </cell>
          <cell r="S66">
            <v>2030</v>
          </cell>
          <cell r="U66">
            <v>27046.725652173915</v>
          </cell>
          <cell r="V66">
            <v>26291.705959412404</v>
          </cell>
          <cell r="W66">
            <v>27801.745344935425</v>
          </cell>
        </row>
        <row r="67">
          <cell r="A67">
            <v>2031</v>
          </cell>
          <cell r="C67">
            <v>62148.728695652171</v>
          </cell>
          <cell r="D67">
            <v>60188.232193954449</v>
          </cell>
          <cell r="E67">
            <v>64109.225197349893</v>
          </cell>
          <cell r="G67">
            <v>2031</v>
          </cell>
          <cell r="I67">
            <v>49705.093913043478</v>
          </cell>
          <cell r="J67">
            <v>47883.195206024546</v>
          </cell>
          <cell r="K67">
            <v>51526.99262006241</v>
          </cell>
          <cell r="M67">
            <v>2031</v>
          </cell>
          <cell r="O67">
            <v>60568.827368268496</v>
          </cell>
          <cell r="P67">
            <v>58530.240055525428</v>
          </cell>
          <cell r="Q67">
            <v>62607.414681011564</v>
          </cell>
          <cell r="S67">
            <v>2031</v>
          </cell>
          <cell r="U67">
            <v>27210.972173913044</v>
          </cell>
          <cell r="V67">
            <v>26408.359744343954</v>
          </cell>
          <cell r="W67">
            <v>28013.584603482133</v>
          </cell>
        </row>
        <row r="68">
          <cell r="A68">
            <v>2032</v>
          </cell>
          <cell r="C68">
            <v>62426.444782608698</v>
          </cell>
          <cell r="D68">
            <v>60355.931543859617</v>
          </cell>
          <cell r="E68">
            <v>64496.958021357779</v>
          </cell>
          <cell r="G68">
            <v>2032</v>
          </cell>
          <cell r="I68">
            <v>49787.105652173916</v>
          </cell>
          <cell r="J68">
            <v>47862.967869078726</v>
          </cell>
          <cell r="K68">
            <v>51711.243435269105</v>
          </cell>
          <cell r="M68">
            <v>2032</v>
          </cell>
          <cell r="O68">
            <v>61148.38122750412</v>
          </cell>
          <cell r="P68">
            <v>59093.493192308997</v>
          </cell>
          <cell r="Q68">
            <v>63203.269262699243</v>
          </cell>
          <cell r="S68">
            <v>2032</v>
          </cell>
          <cell r="U68">
            <v>27375.218695652173</v>
          </cell>
          <cell r="V68">
            <v>26527.566246607614</v>
          </cell>
          <cell r="W68">
            <v>28222.871144696732</v>
          </cell>
        </row>
        <row r="69">
          <cell r="A69">
            <v>2033</v>
          </cell>
          <cell r="C69">
            <v>62704.160869565218</v>
          </cell>
          <cell r="D69">
            <v>60528.919616181112</v>
          </cell>
          <cell r="E69">
            <v>64879.402122949323</v>
          </cell>
          <cell r="G69">
            <v>2033</v>
          </cell>
          <cell r="I69">
            <v>49869.117391304346</v>
          </cell>
          <cell r="J69">
            <v>47847.65536698405</v>
          </cell>
          <cell r="K69">
            <v>51890.579415624641</v>
          </cell>
          <cell r="M69">
            <v>2033</v>
          </cell>
          <cell r="O69">
            <v>61727.935086739752</v>
          </cell>
          <cell r="P69">
            <v>59656.633303246606</v>
          </cell>
          <cell r="Q69">
            <v>63799.236870232897</v>
          </cell>
          <cell r="S69">
            <v>2033</v>
          </cell>
          <cell r="U69">
            <v>27539.465217391305</v>
          </cell>
          <cell r="V69">
            <v>26648.937911800269</v>
          </cell>
          <cell r="W69">
            <v>28429.992522982342</v>
          </cell>
        </row>
        <row r="70">
          <cell r="A70">
            <v>2034</v>
          </cell>
          <cell r="C70">
            <v>62981.876956521737</v>
          </cell>
          <cell r="D70">
            <v>60706.465698608095</v>
          </cell>
          <cell r="E70">
            <v>65257.288214435379</v>
          </cell>
          <cell r="G70">
            <v>2034</v>
          </cell>
          <cell r="I70">
            <v>49951.129130434783</v>
          </cell>
          <cell r="J70">
            <v>47836.578645320806</v>
          </cell>
          <cell r="K70">
            <v>52065.679615548761</v>
          </cell>
          <cell r="M70">
            <v>2034</v>
          </cell>
          <cell r="O70">
            <v>62307.488945975383</v>
          </cell>
          <cell r="P70">
            <v>60219.661274146754</v>
          </cell>
          <cell r="Q70">
            <v>64395.316617804012</v>
          </cell>
          <cell r="S70">
            <v>2034</v>
          </cell>
          <cell r="U70">
            <v>27703.711739130435</v>
          </cell>
          <cell r="V70">
            <v>26772.175591832325</v>
          </cell>
          <cell r="W70">
            <v>28635.247886428544</v>
          </cell>
        </row>
        <row r="72">
          <cell r="B72" t="str">
            <v>ML</v>
          </cell>
          <cell r="C72" t="str">
            <v>Prognóza(ML)</v>
          </cell>
          <cell r="D72" t="str">
            <v>Dolná hranica spoľahlivosti(ML)</v>
          </cell>
          <cell r="E72" t="str">
            <v>Horná hranica spoľahlivosti(ML)</v>
          </cell>
          <cell r="H72" t="str">
            <v>PP</v>
          </cell>
          <cell r="I72" t="str">
            <v>Prognóza(PP)</v>
          </cell>
          <cell r="J72" t="str">
            <v>Dolná hranica spoľahlivosti(PP)</v>
          </cell>
          <cell r="K72" t="str">
            <v>Horná hranica spoľahlivosti(PP)</v>
          </cell>
          <cell r="N72" t="str">
            <v>PO</v>
          </cell>
          <cell r="O72" t="str">
            <v>Prognóza(PO)</v>
          </cell>
          <cell r="P72" t="str">
            <v>Dolná hranica spoľahlivosti(PO)</v>
          </cell>
          <cell r="Q72" t="str">
            <v>Horná hranica spoľahlivosti(PO)</v>
          </cell>
          <cell r="T72" t="str">
            <v>SB</v>
          </cell>
          <cell r="U72" t="str">
            <v>Prognóza(SB)</v>
          </cell>
          <cell r="V72" t="str">
            <v>Dolná hranica spoľahlivosti(SB)</v>
          </cell>
          <cell r="W72" t="str">
            <v>Horná hranica spoľahlivosti(SB)</v>
          </cell>
        </row>
        <row r="73">
          <cell r="A73">
            <v>2000</v>
          </cell>
          <cell r="B73">
            <v>9829</v>
          </cell>
          <cell r="G73">
            <v>2000</v>
          </cell>
          <cell r="H73">
            <v>76223</v>
          </cell>
          <cell r="M73">
            <v>2000</v>
          </cell>
          <cell r="N73">
            <v>117588</v>
          </cell>
          <cell r="S73">
            <v>2000</v>
          </cell>
          <cell r="T73">
            <v>36364</v>
          </cell>
        </row>
        <row r="74">
          <cell r="A74">
            <v>2001</v>
          </cell>
          <cell r="B74">
            <v>9840</v>
          </cell>
          <cell r="G74">
            <v>2001</v>
          </cell>
          <cell r="H74">
            <v>77685</v>
          </cell>
          <cell r="M74">
            <v>2001</v>
          </cell>
          <cell r="N74">
            <v>118529</v>
          </cell>
          <cell r="S74">
            <v>2001</v>
          </cell>
          <cell r="T74">
            <v>36674</v>
          </cell>
        </row>
        <row r="75">
          <cell r="A75">
            <v>2002</v>
          </cell>
          <cell r="B75">
            <v>9863</v>
          </cell>
          <cell r="G75">
            <v>2002</v>
          </cell>
          <cell r="H75">
            <v>78566</v>
          </cell>
          <cell r="M75">
            <v>2002</v>
          </cell>
          <cell r="N75">
            <v>120174</v>
          </cell>
          <cell r="S75">
            <v>2002</v>
          </cell>
          <cell r="T75">
            <v>37224</v>
          </cell>
        </row>
        <row r="76">
          <cell r="A76">
            <v>2003</v>
          </cell>
          <cell r="B76">
            <v>9835</v>
          </cell>
          <cell r="G76">
            <v>2003</v>
          </cell>
          <cell r="H76">
            <v>79336</v>
          </cell>
          <cell r="M76">
            <v>2003</v>
          </cell>
          <cell r="N76">
            <v>121682</v>
          </cell>
          <cell r="S76">
            <v>2003</v>
          </cell>
          <cell r="T76">
            <v>37689</v>
          </cell>
        </row>
        <row r="77">
          <cell r="A77">
            <v>2004</v>
          </cell>
          <cell r="B77">
            <v>9804</v>
          </cell>
          <cell r="G77">
            <v>2004</v>
          </cell>
          <cell r="H77">
            <v>80073</v>
          </cell>
          <cell r="M77">
            <v>2004</v>
          </cell>
          <cell r="N77">
            <v>123192</v>
          </cell>
          <cell r="S77">
            <v>2004</v>
          </cell>
          <cell r="T77">
            <v>38226</v>
          </cell>
        </row>
        <row r="78">
          <cell r="A78">
            <v>2005</v>
          </cell>
          <cell r="B78">
            <v>9788</v>
          </cell>
          <cell r="G78">
            <v>2005</v>
          </cell>
          <cell r="H78">
            <v>80778</v>
          </cell>
          <cell r="M78">
            <v>2005</v>
          </cell>
          <cell r="N78">
            <v>124617</v>
          </cell>
          <cell r="S78">
            <v>2005</v>
          </cell>
          <cell r="T78">
            <v>38670</v>
          </cell>
        </row>
        <row r="79">
          <cell r="A79">
            <v>2006</v>
          </cell>
          <cell r="B79">
            <v>9806</v>
          </cell>
          <cell r="G79">
            <v>2006</v>
          </cell>
          <cell r="H79">
            <v>81432</v>
          </cell>
          <cell r="M79">
            <v>2006</v>
          </cell>
          <cell r="N79">
            <v>126193</v>
          </cell>
          <cell r="S79">
            <v>2006</v>
          </cell>
          <cell r="T79">
            <v>39186</v>
          </cell>
        </row>
        <row r="80">
          <cell r="A80">
            <v>2007</v>
          </cell>
          <cell r="B80">
            <v>9775</v>
          </cell>
          <cell r="G80">
            <v>2007</v>
          </cell>
          <cell r="H80">
            <v>82168</v>
          </cell>
          <cell r="M80">
            <v>2007</v>
          </cell>
          <cell r="N80">
            <v>127550</v>
          </cell>
          <cell r="S80">
            <v>2007</v>
          </cell>
          <cell r="T80">
            <v>39734</v>
          </cell>
        </row>
        <row r="81">
          <cell r="A81">
            <v>2008</v>
          </cell>
          <cell r="B81">
            <v>9752</v>
          </cell>
          <cell r="G81">
            <v>2008</v>
          </cell>
          <cell r="H81">
            <v>82795</v>
          </cell>
          <cell r="M81">
            <v>2008</v>
          </cell>
          <cell r="N81">
            <v>128875</v>
          </cell>
          <cell r="S81">
            <v>2008</v>
          </cell>
          <cell r="T81">
            <v>40196</v>
          </cell>
        </row>
        <row r="82">
          <cell r="A82">
            <v>2009</v>
          </cell>
          <cell r="B82">
            <v>9766</v>
          </cell>
          <cell r="G82">
            <v>2009</v>
          </cell>
          <cell r="H82">
            <v>83360</v>
          </cell>
          <cell r="M82">
            <v>2009</v>
          </cell>
          <cell r="N82">
            <v>129956</v>
          </cell>
          <cell r="S82">
            <v>2009</v>
          </cell>
          <cell r="T82">
            <v>40963</v>
          </cell>
        </row>
        <row r="83">
          <cell r="A83">
            <v>2010</v>
          </cell>
          <cell r="B83">
            <v>9758</v>
          </cell>
          <cell r="G83">
            <v>2010</v>
          </cell>
          <cell r="H83">
            <v>83812</v>
          </cell>
          <cell r="M83">
            <v>2010</v>
          </cell>
          <cell r="N83">
            <v>131159</v>
          </cell>
          <cell r="S83">
            <v>2010</v>
          </cell>
          <cell r="T83">
            <v>41525</v>
          </cell>
        </row>
        <row r="84">
          <cell r="A84">
            <v>2011</v>
          </cell>
          <cell r="B84">
            <v>10044</v>
          </cell>
          <cell r="G84">
            <v>2011</v>
          </cell>
          <cell r="H84">
            <v>82937</v>
          </cell>
          <cell r="M84">
            <v>2011</v>
          </cell>
          <cell r="N84">
            <v>133386</v>
          </cell>
          <cell r="S84">
            <v>2011</v>
          </cell>
          <cell r="T84">
            <v>41950</v>
          </cell>
        </row>
        <row r="85">
          <cell r="A85">
            <v>2012</v>
          </cell>
          <cell r="B85">
            <v>10026</v>
          </cell>
          <cell r="G85">
            <v>2012</v>
          </cell>
          <cell r="H85">
            <v>83404</v>
          </cell>
          <cell r="M85">
            <v>2012</v>
          </cell>
          <cell r="N85">
            <v>134359</v>
          </cell>
          <cell r="S85">
            <v>2012</v>
          </cell>
          <cell r="T85">
            <v>42518</v>
          </cell>
        </row>
        <row r="86">
          <cell r="A86">
            <v>2013</v>
          </cell>
          <cell r="B86">
            <v>10085</v>
          </cell>
          <cell r="G86">
            <v>2013</v>
          </cell>
          <cell r="H86">
            <v>83587</v>
          </cell>
          <cell r="M86">
            <v>2013</v>
          </cell>
          <cell r="N86">
            <v>135095</v>
          </cell>
          <cell r="S86">
            <v>2013</v>
          </cell>
          <cell r="T86">
            <v>42902</v>
          </cell>
        </row>
        <row r="87">
          <cell r="A87">
            <v>2014</v>
          </cell>
          <cell r="B87">
            <v>10087</v>
          </cell>
          <cell r="G87">
            <v>2014</v>
          </cell>
          <cell r="H87">
            <v>83799</v>
          </cell>
          <cell r="M87">
            <v>2014</v>
          </cell>
          <cell r="N87">
            <v>135746</v>
          </cell>
          <cell r="S87">
            <v>2014</v>
          </cell>
          <cell r="T87">
            <v>43276</v>
          </cell>
        </row>
        <row r="88">
          <cell r="A88">
            <v>2015</v>
          </cell>
          <cell r="B88">
            <v>10014</v>
          </cell>
          <cell r="G88">
            <v>2015</v>
          </cell>
          <cell r="H88">
            <v>83811</v>
          </cell>
          <cell r="M88">
            <v>2015</v>
          </cell>
          <cell r="N88">
            <v>136424</v>
          </cell>
          <cell r="S88">
            <v>2015</v>
          </cell>
          <cell r="T88">
            <v>43608</v>
          </cell>
        </row>
        <row r="89">
          <cell r="A89">
            <v>2016</v>
          </cell>
          <cell r="B89">
            <v>10018</v>
          </cell>
          <cell r="G89">
            <v>2016</v>
          </cell>
          <cell r="H89">
            <v>84012</v>
          </cell>
          <cell r="M89">
            <v>2016</v>
          </cell>
          <cell r="N89">
            <v>137014</v>
          </cell>
          <cell r="S89">
            <v>2016</v>
          </cell>
          <cell r="T89">
            <v>43971</v>
          </cell>
        </row>
        <row r="90">
          <cell r="A90">
            <v>2017</v>
          </cell>
          <cell r="B90">
            <v>9948</v>
          </cell>
          <cell r="G90">
            <v>2017</v>
          </cell>
          <cell r="H90">
            <v>84112</v>
          </cell>
          <cell r="M90">
            <v>2017</v>
          </cell>
          <cell r="N90">
            <v>137645</v>
          </cell>
          <cell r="S90">
            <v>2017</v>
          </cell>
          <cell r="T90">
            <v>44285</v>
          </cell>
        </row>
        <row r="91">
          <cell r="A91">
            <v>2018</v>
          </cell>
          <cell r="B91">
            <v>9867</v>
          </cell>
          <cell r="G91">
            <v>2018</v>
          </cell>
          <cell r="H91">
            <v>84219</v>
          </cell>
          <cell r="M91">
            <v>2018</v>
          </cell>
          <cell r="N91">
            <v>138182</v>
          </cell>
          <cell r="S91">
            <v>2018</v>
          </cell>
          <cell r="T91">
            <v>44582</v>
          </cell>
        </row>
        <row r="92">
          <cell r="A92">
            <v>2019</v>
          </cell>
          <cell r="B92">
            <v>9811</v>
          </cell>
          <cell r="G92">
            <v>2019</v>
          </cell>
          <cell r="H92">
            <v>84350</v>
          </cell>
          <cell r="M92">
            <v>2019</v>
          </cell>
          <cell r="N92">
            <v>138779</v>
          </cell>
          <cell r="S92">
            <v>2019</v>
          </cell>
          <cell r="T92">
            <v>44771</v>
          </cell>
        </row>
        <row r="93">
          <cell r="A93">
            <v>2020</v>
          </cell>
          <cell r="B93">
            <v>9767</v>
          </cell>
          <cell r="G93">
            <v>2020</v>
          </cell>
          <cell r="H93">
            <v>84290</v>
          </cell>
          <cell r="M93">
            <v>2020</v>
          </cell>
          <cell r="N93">
            <v>138937</v>
          </cell>
          <cell r="S93">
            <v>2020</v>
          </cell>
          <cell r="T93">
            <v>44973</v>
          </cell>
        </row>
        <row r="94">
          <cell r="A94">
            <v>2021</v>
          </cell>
          <cell r="B94">
            <v>9052</v>
          </cell>
          <cell r="G94">
            <v>2021</v>
          </cell>
          <cell r="H94">
            <v>82033</v>
          </cell>
          <cell r="M94">
            <v>2021</v>
          </cell>
          <cell r="N94">
            <v>135462</v>
          </cell>
          <cell r="S94">
            <v>2021</v>
          </cell>
          <cell r="T94">
            <v>44322</v>
          </cell>
        </row>
        <row r="95">
          <cell r="A95">
            <v>2022</v>
          </cell>
          <cell r="B95">
            <v>9006</v>
          </cell>
          <cell r="G95">
            <v>2022</v>
          </cell>
          <cell r="H95">
            <v>81939</v>
          </cell>
          <cell r="M95">
            <v>2022</v>
          </cell>
          <cell r="N95">
            <v>135837</v>
          </cell>
          <cell r="S95">
            <v>2022</v>
          </cell>
          <cell r="T95">
            <v>44484</v>
          </cell>
        </row>
        <row r="96">
          <cell r="A96">
            <v>2023</v>
          </cell>
          <cell r="B96">
            <v>8941</v>
          </cell>
          <cell r="C96">
            <v>8941</v>
          </cell>
          <cell r="D96">
            <v>8941</v>
          </cell>
          <cell r="E96">
            <v>8941</v>
          </cell>
          <cell r="G96">
            <v>2023</v>
          </cell>
          <cell r="H96">
            <v>81873</v>
          </cell>
          <cell r="I96">
            <v>81873</v>
          </cell>
          <cell r="J96">
            <v>81873</v>
          </cell>
          <cell r="K96">
            <v>81873</v>
          </cell>
          <cell r="M96">
            <v>2023</v>
          </cell>
          <cell r="N96">
            <v>136457</v>
          </cell>
          <cell r="O96">
            <v>136457</v>
          </cell>
          <cell r="P96">
            <v>136457</v>
          </cell>
          <cell r="Q96">
            <v>136457</v>
          </cell>
          <cell r="S96">
            <v>2023</v>
          </cell>
          <cell r="T96">
            <v>44756</v>
          </cell>
          <cell r="U96">
            <v>44756</v>
          </cell>
          <cell r="V96">
            <v>44756</v>
          </cell>
          <cell r="W96">
            <v>44756</v>
          </cell>
        </row>
        <row r="97">
          <cell r="A97">
            <v>2024</v>
          </cell>
          <cell r="C97">
            <v>9457.2619843295524</v>
          </cell>
          <cell r="D97">
            <v>8901.3810964090117</v>
          </cell>
          <cell r="E97">
            <v>10013.142872250093</v>
          </cell>
          <cell r="G97">
            <v>2024</v>
          </cell>
          <cell r="I97">
            <v>82104.92956521739</v>
          </cell>
          <cell r="J97">
            <v>80335.553643819469</v>
          </cell>
          <cell r="K97">
            <v>83874.305486615311</v>
          </cell>
          <cell r="M97">
            <v>2024</v>
          </cell>
          <cell r="O97">
            <v>137368.79739130434</v>
          </cell>
          <cell r="P97">
            <v>135278.76062556589</v>
          </cell>
          <cell r="Q97">
            <v>139458.83415704279</v>
          </cell>
          <cell r="S97">
            <v>2024</v>
          </cell>
          <cell r="U97">
            <v>45158.224782608697</v>
          </cell>
          <cell r="V97">
            <v>44668.223418502981</v>
          </cell>
          <cell r="W97">
            <v>45648.226146714413</v>
          </cell>
        </row>
        <row r="98">
          <cell r="A98">
            <v>2025</v>
          </cell>
          <cell r="C98">
            <v>9438.1866679857212</v>
          </cell>
          <cell r="D98">
            <v>8877.8408105015642</v>
          </cell>
          <cell r="E98">
            <v>9998.5325254698782</v>
          </cell>
          <cell r="G98">
            <v>2025</v>
          </cell>
          <cell r="I98">
            <v>82336.859130434779</v>
          </cell>
          <cell r="J98">
            <v>80512.598232306191</v>
          </cell>
          <cell r="K98">
            <v>84161.120028563368</v>
          </cell>
          <cell r="M98">
            <v>2025</v>
          </cell>
          <cell r="O98">
            <v>138280.59478260871</v>
          </cell>
          <cell r="P98">
            <v>135666.79426858356</v>
          </cell>
          <cell r="Q98">
            <v>140894.39529663385</v>
          </cell>
          <cell r="S98">
            <v>2025</v>
          </cell>
          <cell r="U98">
            <v>45560.449565217394</v>
          </cell>
          <cell r="V98">
            <v>44900.892257501291</v>
          </cell>
          <cell r="W98">
            <v>46220.006872933496</v>
          </cell>
        </row>
        <row r="99">
          <cell r="A99">
            <v>2026</v>
          </cell>
          <cell r="C99">
            <v>9419.11135164189</v>
          </cell>
          <cell r="D99">
            <v>8854.266068088793</v>
          </cell>
          <cell r="E99">
            <v>9983.956635194987</v>
          </cell>
          <cell r="G99">
            <v>2026</v>
          </cell>
          <cell r="I99">
            <v>82568.788695652169</v>
          </cell>
          <cell r="J99">
            <v>80690.82723829789</v>
          </cell>
          <cell r="K99">
            <v>84446.750153006447</v>
          </cell>
          <cell r="M99">
            <v>2026</v>
          </cell>
          <cell r="O99">
            <v>139192.39217391305</v>
          </cell>
          <cell r="P99">
            <v>136142.43839436455</v>
          </cell>
          <cell r="Q99">
            <v>142242.34595346154</v>
          </cell>
          <cell r="S99">
            <v>2026</v>
          </cell>
          <cell r="U99">
            <v>45962.674347826091</v>
          </cell>
          <cell r="V99">
            <v>45168.720161359226</v>
          </cell>
          <cell r="W99">
            <v>46756.628534292955</v>
          </cell>
        </row>
        <row r="100">
          <cell r="A100">
            <v>2027</v>
          </cell>
          <cell r="C100">
            <v>9400.0360352980588</v>
          </cell>
          <cell r="D100">
            <v>8830.6571433289064</v>
          </cell>
          <cell r="E100">
            <v>9969.4149272672112</v>
          </cell>
          <cell r="G100">
            <v>2027</v>
          </cell>
          <cell r="I100">
            <v>82800.718260869558</v>
          </cell>
          <cell r="J100">
            <v>80870.14020101112</v>
          </cell>
          <cell r="K100">
            <v>84731.296320727997</v>
          </cell>
          <cell r="M100">
            <v>2027</v>
          </cell>
          <cell r="O100">
            <v>140104.18956521738</v>
          </cell>
          <cell r="P100">
            <v>136672.12645253461</v>
          </cell>
          <cell r="Q100">
            <v>143536.25267790016</v>
          </cell>
          <cell r="S100">
            <v>2027</v>
          </cell>
          <cell r="U100">
            <v>46364.89913043478</v>
          </cell>
          <cell r="V100">
            <v>45455.974468448003</v>
          </cell>
          <cell r="W100">
            <v>47273.823792421557</v>
          </cell>
        </row>
        <row r="101">
          <cell r="A101">
            <v>2028</v>
          </cell>
          <cell r="C101">
            <v>9380.9607189542257</v>
          </cell>
          <cell r="D101">
            <v>8807.0143078579422</v>
          </cell>
          <cell r="E101">
            <v>9954.9071300505093</v>
          </cell>
          <cell r="G101">
            <v>2028</v>
          </cell>
          <cell r="I101">
            <v>83032.647826086963</v>
          </cell>
          <cell r="J101">
            <v>81050.449219610033</v>
          </cell>
          <cell r="K101">
            <v>85014.846432563892</v>
          </cell>
          <cell r="M101">
            <v>2028</v>
          </cell>
          <cell r="O101">
            <v>141015.98695652175</v>
          </cell>
          <cell r="P101">
            <v>137239.41717432623</v>
          </cell>
          <cell r="Q101">
            <v>144792.55673871728</v>
          </cell>
          <cell r="S101">
            <v>2028</v>
          </cell>
          <cell r="U101">
            <v>46767.123913043477</v>
          </cell>
          <cell r="V101">
            <v>45756.006365355308</v>
          </cell>
          <cell r="W101">
            <v>47778.241460731646</v>
          </cell>
        </row>
        <row r="102">
          <cell r="A102">
            <v>2029</v>
          </cell>
          <cell r="C102">
            <v>9361.8854026103945</v>
          </cell>
          <cell r="D102">
            <v>8783.3378307287421</v>
          </cell>
          <cell r="E102">
            <v>9940.4329744920469</v>
          </cell>
          <cell r="G102">
            <v>2029</v>
          </cell>
          <cell r="I102">
            <v>83264.577391304352</v>
          </cell>
          <cell r="J102">
            <v>81231.676875384466</v>
          </cell>
          <cell r="K102">
            <v>85297.477907224238</v>
          </cell>
          <cell r="M102">
            <v>2029</v>
          </cell>
          <cell r="O102">
            <v>141927.78434782609</v>
          </cell>
          <cell r="P102">
            <v>137834.80338953258</v>
          </cell>
          <cell r="Q102">
            <v>146020.7653061196</v>
          </cell>
          <cell r="S102">
            <v>2029</v>
          </cell>
          <cell r="U102">
            <v>47169.348695652174</v>
          </cell>
          <cell r="V102">
            <v>46065.261881748302</v>
          </cell>
          <cell r="W102">
            <v>48273.435509556046</v>
          </cell>
        </row>
        <row r="103">
          <cell r="A103">
            <v>2030</v>
          </cell>
          <cell r="C103">
            <v>9342.8100862665633</v>
          </cell>
          <cell r="D103">
            <v>8759.6279783562677</v>
          </cell>
          <cell r="E103">
            <v>9925.9921941768589</v>
          </cell>
          <cell r="G103">
            <v>2030</v>
          </cell>
          <cell r="I103">
            <v>83496.506956521742</v>
          </cell>
          <cell r="J103">
            <v>81413.75457495694</v>
          </cell>
          <cell r="K103">
            <v>85579.259338086544</v>
          </cell>
          <cell r="M103">
            <v>2030</v>
          </cell>
          <cell r="O103">
            <v>142839.58173913043</v>
          </cell>
          <cell r="P103">
            <v>138452.20127221991</v>
          </cell>
          <cell r="Q103">
            <v>147226.96220604095</v>
          </cell>
          <cell r="S103">
            <v>2030</v>
          </cell>
          <cell r="U103">
            <v>47571.573478260871</v>
          </cell>
          <cell r="V103">
            <v>46381.57704400114</v>
          </cell>
          <cell r="W103">
            <v>48761.569912520601</v>
          </cell>
        </row>
        <row r="104">
          <cell r="A104">
            <v>2031</v>
          </cell>
          <cell r="C104">
            <v>9323.7347699227321</v>
          </cell>
          <cell r="D104">
            <v>8735.8850144689695</v>
          </cell>
          <cell r="E104">
            <v>9911.5845253764946</v>
          </cell>
          <cell r="G104">
            <v>2031</v>
          </cell>
          <cell r="I104">
            <v>83728.436521739131</v>
          </cell>
          <cell r="J104">
            <v>81596.621214832601</v>
          </cell>
          <cell r="K104">
            <v>85860.251828645662</v>
          </cell>
          <cell r="M104">
            <v>2031</v>
          </cell>
          <cell r="O104">
            <v>143751.37913043477</v>
          </cell>
          <cell r="P104">
            <v>139087.43972626969</v>
          </cell>
          <cell r="Q104">
            <v>148415.31853459985</v>
          </cell>
          <cell r="S104">
            <v>2031</v>
          </cell>
          <cell r="U104">
            <v>47973.798260869567</v>
          </cell>
          <cell r="V104">
            <v>46703.518512865608</v>
          </cell>
          <cell r="W104">
            <v>49244.078008873526</v>
          </cell>
        </row>
        <row r="105">
          <cell r="A105">
            <v>2032</v>
          </cell>
          <cell r="C105">
            <v>9304.6594535789009</v>
          </cell>
          <cell r="D105">
            <v>8712.1092000658882</v>
          </cell>
          <cell r="E105">
            <v>9897.2097070919135</v>
          </cell>
          <cell r="G105">
            <v>2032</v>
          </cell>
          <cell r="I105">
            <v>83960.366086956521</v>
          </cell>
          <cell r="J105">
            <v>81780.222094337922</v>
          </cell>
          <cell r="K105">
            <v>86140.51007957512</v>
          </cell>
          <cell r="M105">
            <v>2032</v>
          </cell>
          <cell r="O105">
            <v>144663.17652173914</v>
          </cell>
          <cell r="P105">
            <v>139737.51188898672</v>
          </cell>
          <cell r="Q105">
            <v>149588.84115449156</v>
          </cell>
          <cell r="S105">
            <v>2032</v>
          </cell>
          <cell r="U105">
            <v>48376.023043478257</v>
          </cell>
          <cell r="V105">
            <v>47030.078933660363</v>
          </cell>
          <cell r="W105">
            <v>49721.967153296151</v>
          </cell>
        </row>
        <row r="106">
          <cell r="A106">
            <v>2033</v>
          </cell>
          <cell r="C106">
            <v>9285.5841372350696</v>
          </cell>
          <cell r="D106">
            <v>8688.3007933791723</v>
          </cell>
          <cell r="E106">
            <v>9882.867481090967</v>
          </cell>
          <cell r="G106">
            <v>2033</v>
          </cell>
          <cell r="I106">
            <v>84192.295652173911</v>
          </cell>
          <cell r="J106">
            <v>81964.508022783222</v>
          </cell>
          <cell r="K106">
            <v>86420.083281564599</v>
          </cell>
          <cell r="M106">
            <v>2033</v>
          </cell>
          <cell r="O106">
            <v>145574.97391304348</v>
          </cell>
          <cell r="P106">
            <v>140400.1657017367</v>
          </cell>
          <cell r="Q106">
            <v>150749.78212435025</v>
          </cell>
          <cell r="S106">
            <v>2033</v>
          </cell>
          <cell r="U106">
            <v>48778.247826086954</v>
          </cell>
          <cell r="V106">
            <v>47360.518402167509</v>
          </cell>
          <cell r="W106">
            <v>50195.977250006399</v>
          </cell>
        </row>
        <row r="107">
          <cell r="A107">
            <v>2034</v>
          </cell>
          <cell r="C107">
            <v>9266.5088208912384</v>
          </cell>
          <cell r="D107">
            <v>8664.4600498417421</v>
          </cell>
          <cell r="E107">
            <v>9868.5575919407347</v>
          </cell>
          <cell r="G107">
            <v>2034</v>
          </cell>
          <cell r="I107">
            <v>84424.2252173913</v>
          </cell>
          <cell r="J107">
            <v>82149.434580104251</v>
          </cell>
          <cell r="K107">
            <v>86699.01585467835</v>
          </cell>
          <cell r="M107">
            <v>2034</v>
          </cell>
          <cell r="O107">
            <v>146486.77130434781</v>
          </cell>
          <cell r="P107">
            <v>141073.66283041058</v>
          </cell>
          <cell r="Q107">
            <v>151899.87977828505</v>
          </cell>
          <cell r="S107">
            <v>2034</v>
          </cell>
          <cell r="U107">
            <v>49180.472608695651</v>
          </cell>
          <cell r="V107">
            <v>47694.274561168968</v>
          </cell>
          <cell r="W107">
            <v>50666.670656222333</v>
          </cell>
        </row>
        <row r="109">
          <cell r="B109" t="str">
            <v>SV</v>
          </cell>
          <cell r="C109" t="str">
            <v>Prognóza(SV)</v>
          </cell>
          <cell r="D109" t="str">
            <v>Dolná hranica spoľahlivosti(SV)</v>
          </cell>
          <cell r="E109" t="str">
            <v>Horná hranica spoľahlivosti(SV)</v>
          </cell>
          <cell r="H109" t="str">
            <v>SĽ</v>
          </cell>
          <cell r="I109" t="str">
            <v>Prognóza(SĽ)</v>
          </cell>
          <cell r="J109" t="str">
            <v>Dolná hranica spoľahlivosti(SĽ)</v>
          </cell>
          <cell r="K109" t="str">
            <v>Horná hranica spoľahlivosti(SĽ)</v>
          </cell>
          <cell r="N109" t="str">
            <v>SP</v>
          </cell>
          <cell r="O109" t="str">
            <v>Prognóza(SP)</v>
          </cell>
          <cell r="P109" t="str">
            <v>Dolná hranica spoľahlivosti(SP)</v>
          </cell>
          <cell r="Q109" t="str">
            <v>Horná hranica spoľahlivosti(SP)</v>
          </cell>
          <cell r="T109" t="str">
            <v>SK</v>
          </cell>
          <cell r="U109" t="str">
            <v>Prognóza(SK)</v>
          </cell>
          <cell r="V109" t="str">
            <v>Dolná hranica spoľahlivosti(SK)</v>
          </cell>
          <cell r="W109" t="str">
            <v>Horná hranica spoľahlivosti(SK)</v>
          </cell>
        </row>
        <row r="110">
          <cell r="A110">
            <v>2000</v>
          </cell>
          <cell r="B110">
            <v>29284</v>
          </cell>
          <cell r="G110">
            <v>2000</v>
          </cell>
          <cell r="H110">
            <v>34390</v>
          </cell>
          <cell r="M110">
            <v>2000</v>
          </cell>
          <cell r="N110">
            <v>15008</v>
          </cell>
          <cell r="S110">
            <v>2000</v>
          </cell>
          <cell r="T110">
            <v>24409</v>
          </cell>
        </row>
        <row r="111">
          <cell r="A111">
            <v>2001</v>
          </cell>
          <cell r="B111">
            <v>29343</v>
          </cell>
          <cell r="G111">
            <v>2001</v>
          </cell>
          <cell r="H111">
            <v>34703</v>
          </cell>
          <cell r="M111">
            <v>2001</v>
          </cell>
          <cell r="N111">
            <v>15443</v>
          </cell>
          <cell r="S111">
            <v>2001</v>
          </cell>
          <cell r="T111">
            <v>24614</v>
          </cell>
        </row>
        <row r="112">
          <cell r="A112">
            <v>2002</v>
          </cell>
          <cell r="B112">
            <v>29633</v>
          </cell>
          <cell r="G112">
            <v>2002</v>
          </cell>
          <cell r="H112">
            <v>35191</v>
          </cell>
          <cell r="M112">
            <v>2002</v>
          </cell>
          <cell r="N112">
            <v>15582</v>
          </cell>
          <cell r="S112">
            <v>2002</v>
          </cell>
          <cell r="T112">
            <v>24848</v>
          </cell>
        </row>
        <row r="113">
          <cell r="A113">
            <v>2003</v>
          </cell>
          <cell r="B113">
            <v>29858</v>
          </cell>
          <cell r="G113">
            <v>2003</v>
          </cell>
          <cell r="H113">
            <v>35616</v>
          </cell>
          <cell r="M113">
            <v>2003</v>
          </cell>
          <cell r="N113">
            <v>15722</v>
          </cell>
          <cell r="S113">
            <v>2003</v>
          </cell>
          <cell r="T113">
            <v>25053</v>
          </cell>
        </row>
        <row r="114">
          <cell r="A114">
            <v>2004</v>
          </cell>
          <cell r="B114">
            <v>30040</v>
          </cell>
          <cell r="G114">
            <v>2004</v>
          </cell>
          <cell r="H114">
            <v>36075</v>
          </cell>
          <cell r="M114">
            <v>2004</v>
          </cell>
          <cell r="N114">
            <v>15834</v>
          </cell>
          <cell r="S114">
            <v>2004</v>
          </cell>
          <cell r="T114">
            <v>25313</v>
          </cell>
        </row>
        <row r="115">
          <cell r="A115">
            <v>2005</v>
          </cell>
          <cell r="B115">
            <v>30219</v>
          </cell>
          <cell r="G115">
            <v>2005</v>
          </cell>
          <cell r="H115">
            <v>36559</v>
          </cell>
          <cell r="M115">
            <v>2005</v>
          </cell>
          <cell r="N115">
            <v>15949</v>
          </cell>
          <cell r="S115">
            <v>2005</v>
          </cell>
          <cell r="T115">
            <v>25538</v>
          </cell>
        </row>
        <row r="116">
          <cell r="A116">
            <v>2006</v>
          </cell>
          <cell r="B116">
            <v>30461</v>
          </cell>
          <cell r="G116">
            <v>2006</v>
          </cell>
          <cell r="H116">
            <v>37008</v>
          </cell>
          <cell r="M116">
            <v>2006</v>
          </cell>
          <cell r="N116">
            <v>16100</v>
          </cell>
          <cell r="S116">
            <v>2006</v>
          </cell>
          <cell r="T116">
            <v>25724</v>
          </cell>
        </row>
        <row r="117">
          <cell r="A117">
            <v>2007</v>
          </cell>
          <cell r="B117">
            <v>30566</v>
          </cell>
          <cell r="G117">
            <v>2007</v>
          </cell>
          <cell r="H117">
            <v>37487</v>
          </cell>
          <cell r="M117">
            <v>2007</v>
          </cell>
          <cell r="N117">
            <v>16184</v>
          </cell>
          <cell r="S117">
            <v>2007</v>
          </cell>
          <cell r="T117">
            <v>25827</v>
          </cell>
        </row>
        <row r="118">
          <cell r="A118">
            <v>2008</v>
          </cell>
          <cell r="B118">
            <v>30747</v>
          </cell>
          <cell r="G118">
            <v>2008</v>
          </cell>
          <cell r="H118">
            <v>37882</v>
          </cell>
          <cell r="M118">
            <v>2008</v>
          </cell>
          <cell r="N118">
            <v>16264</v>
          </cell>
          <cell r="S118">
            <v>2008</v>
          </cell>
          <cell r="T118">
            <v>26082</v>
          </cell>
        </row>
        <row r="119">
          <cell r="A119">
            <v>2009</v>
          </cell>
          <cell r="B119">
            <v>30879</v>
          </cell>
          <cell r="G119">
            <v>2009</v>
          </cell>
          <cell r="H119">
            <v>38359</v>
          </cell>
          <cell r="M119">
            <v>2009</v>
          </cell>
          <cell r="N119">
            <v>16369</v>
          </cell>
          <cell r="S119">
            <v>2009</v>
          </cell>
          <cell r="T119">
            <v>26246</v>
          </cell>
        </row>
        <row r="120">
          <cell r="A120">
            <v>2010</v>
          </cell>
          <cell r="B120">
            <v>30992</v>
          </cell>
          <cell r="G120">
            <v>2010</v>
          </cell>
          <cell r="H120">
            <v>38825</v>
          </cell>
          <cell r="M120">
            <v>2010</v>
          </cell>
          <cell r="N120">
            <v>16473</v>
          </cell>
          <cell r="S120">
            <v>2010</v>
          </cell>
          <cell r="T120">
            <v>26427</v>
          </cell>
        </row>
        <row r="121">
          <cell r="A121">
            <v>2011</v>
          </cell>
          <cell r="B121">
            <v>30888</v>
          </cell>
          <cell r="G121">
            <v>2011</v>
          </cell>
          <cell r="H121">
            <v>39234</v>
          </cell>
          <cell r="M121">
            <v>2011</v>
          </cell>
          <cell r="N121">
            <v>16739</v>
          </cell>
          <cell r="S121">
            <v>2011</v>
          </cell>
          <cell r="T121">
            <v>26612</v>
          </cell>
        </row>
        <row r="122">
          <cell r="A122">
            <v>2012</v>
          </cell>
          <cell r="B122">
            <v>30995</v>
          </cell>
          <cell r="G122">
            <v>2012</v>
          </cell>
          <cell r="H122">
            <v>39511</v>
          </cell>
          <cell r="M122">
            <v>2012</v>
          </cell>
          <cell r="N122">
            <v>16783</v>
          </cell>
          <cell r="S122">
            <v>2012</v>
          </cell>
          <cell r="T122">
            <v>26726</v>
          </cell>
        </row>
        <row r="123">
          <cell r="A123">
            <v>2013</v>
          </cell>
          <cell r="B123">
            <v>31043</v>
          </cell>
          <cell r="G123">
            <v>2013</v>
          </cell>
          <cell r="H123">
            <v>39780</v>
          </cell>
          <cell r="M123">
            <v>2013</v>
          </cell>
          <cell r="N123">
            <v>16812</v>
          </cell>
          <cell r="S123">
            <v>2013</v>
          </cell>
          <cell r="T123">
            <v>26775</v>
          </cell>
        </row>
        <row r="124">
          <cell r="A124">
            <v>2014</v>
          </cell>
          <cell r="B124">
            <v>31003</v>
          </cell>
          <cell r="G124">
            <v>2014</v>
          </cell>
          <cell r="H124">
            <v>40061</v>
          </cell>
          <cell r="M124">
            <v>2014</v>
          </cell>
          <cell r="N124">
            <v>16852</v>
          </cell>
          <cell r="S124">
            <v>2014</v>
          </cell>
          <cell r="T124">
            <v>26827</v>
          </cell>
        </row>
        <row r="125">
          <cell r="A125">
            <v>2015</v>
          </cell>
          <cell r="B125">
            <v>30928</v>
          </cell>
          <cell r="G125">
            <v>2015</v>
          </cell>
          <cell r="H125">
            <v>40284</v>
          </cell>
          <cell r="M125">
            <v>2015</v>
          </cell>
          <cell r="N125">
            <v>16830</v>
          </cell>
          <cell r="S125">
            <v>2015</v>
          </cell>
          <cell r="T125">
            <v>26870</v>
          </cell>
        </row>
        <row r="126">
          <cell r="A126">
            <v>2016</v>
          </cell>
          <cell r="B126">
            <v>30793</v>
          </cell>
          <cell r="G126">
            <v>2016</v>
          </cell>
          <cell r="H126">
            <v>40547</v>
          </cell>
          <cell r="M126">
            <v>2016</v>
          </cell>
          <cell r="N126">
            <v>16843</v>
          </cell>
          <cell r="S126">
            <v>2016</v>
          </cell>
          <cell r="T126">
            <v>26881</v>
          </cell>
        </row>
        <row r="127">
          <cell r="A127">
            <v>2017</v>
          </cell>
          <cell r="B127">
            <v>30596</v>
          </cell>
          <cell r="G127">
            <v>2017</v>
          </cell>
          <cell r="H127">
            <v>40827</v>
          </cell>
          <cell r="M127">
            <v>2017</v>
          </cell>
          <cell r="N127">
            <v>16850</v>
          </cell>
          <cell r="S127">
            <v>2017</v>
          </cell>
          <cell r="T127">
            <v>26836</v>
          </cell>
        </row>
        <row r="128">
          <cell r="A128">
            <v>2018</v>
          </cell>
          <cell r="B128">
            <v>30479</v>
          </cell>
          <cell r="G128">
            <v>2018</v>
          </cell>
          <cell r="H128">
            <v>40891</v>
          </cell>
          <cell r="M128">
            <v>2018</v>
          </cell>
          <cell r="N128">
            <v>16862</v>
          </cell>
          <cell r="S128">
            <v>2018</v>
          </cell>
          <cell r="T128">
            <v>26756</v>
          </cell>
        </row>
        <row r="129">
          <cell r="A129">
            <v>2019</v>
          </cell>
          <cell r="B129">
            <v>30290</v>
          </cell>
          <cell r="G129">
            <v>2019</v>
          </cell>
          <cell r="H129">
            <v>40938</v>
          </cell>
          <cell r="M129">
            <v>2019</v>
          </cell>
          <cell r="N129">
            <v>16740</v>
          </cell>
          <cell r="S129">
            <v>2019</v>
          </cell>
          <cell r="T129">
            <v>26677</v>
          </cell>
        </row>
        <row r="130">
          <cell r="A130">
            <v>2020</v>
          </cell>
          <cell r="B130">
            <v>29998</v>
          </cell>
          <cell r="G130">
            <v>2020</v>
          </cell>
          <cell r="H130">
            <v>40984</v>
          </cell>
          <cell r="M130">
            <v>2020</v>
          </cell>
          <cell r="N130">
            <v>16684</v>
          </cell>
          <cell r="S130">
            <v>2020</v>
          </cell>
          <cell r="T130">
            <v>26587</v>
          </cell>
        </row>
        <row r="131">
          <cell r="A131">
            <v>2021</v>
          </cell>
          <cell r="B131">
            <v>28997</v>
          </cell>
          <cell r="G131">
            <v>2021</v>
          </cell>
          <cell r="H131">
            <v>40043</v>
          </cell>
          <cell r="M131">
            <v>2021</v>
          </cell>
          <cell r="N131">
            <v>16047</v>
          </cell>
          <cell r="S131">
            <v>2021</v>
          </cell>
          <cell r="T131">
            <v>25611</v>
          </cell>
        </row>
        <row r="132">
          <cell r="A132">
            <v>2022</v>
          </cell>
          <cell r="B132">
            <v>28732</v>
          </cell>
          <cell r="G132">
            <v>2022</v>
          </cell>
          <cell r="H132">
            <v>39992</v>
          </cell>
          <cell r="M132">
            <v>2022</v>
          </cell>
          <cell r="N132">
            <v>16008</v>
          </cell>
          <cell r="S132">
            <v>2022</v>
          </cell>
          <cell r="T132">
            <v>25456</v>
          </cell>
        </row>
        <row r="133">
          <cell r="A133">
            <v>2023</v>
          </cell>
          <cell r="B133">
            <v>28600</v>
          </cell>
          <cell r="C133">
            <v>28600</v>
          </cell>
          <cell r="D133">
            <v>28600</v>
          </cell>
          <cell r="E133">
            <v>28600</v>
          </cell>
          <cell r="G133">
            <v>2023</v>
          </cell>
          <cell r="H133">
            <v>40076</v>
          </cell>
          <cell r="I133">
            <v>40076</v>
          </cell>
          <cell r="J133">
            <v>40076</v>
          </cell>
          <cell r="K133">
            <v>40076</v>
          </cell>
          <cell r="M133">
            <v>2023</v>
          </cell>
          <cell r="N133">
            <v>15913</v>
          </cell>
          <cell r="O133">
            <v>15913</v>
          </cell>
          <cell r="P133">
            <v>15913</v>
          </cell>
          <cell r="Q133">
            <v>15913</v>
          </cell>
          <cell r="S133">
            <v>2023</v>
          </cell>
          <cell r="T133">
            <v>25400</v>
          </cell>
          <cell r="U133">
            <v>25400</v>
          </cell>
          <cell r="V133">
            <v>25400</v>
          </cell>
          <cell r="W133">
            <v>25400</v>
          </cell>
        </row>
        <row r="134">
          <cell r="A134">
            <v>2024</v>
          </cell>
          <cell r="C134">
            <v>27972.992785458606</v>
          </cell>
          <cell r="D134">
            <v>27427.193591730669</v>
          </cell>
          <cell r="E134">
            <v>28518.791979186542</v>
          </cell>
          <cell r="G134">
            <v>2024</v>
          </cell>
          <cell r="I134">
            <v>40359.724782608697</v>
          </cell>
          <cell r="J134">
            <v>39852.136380919721</v>
          </cell>
          <cell r="K134">
            <v>40867.313184297673</v>
          </cell>
          <cell r="M134">
            <v>2024</v>
          </cell>
          <cell r="O134">
            <v>15958.629130434783</v>
          </cell>
          <cell r="P134">
            <v>15613.074625384263</v>
          </cell>
          <cell r="Q134">
            <v>16304.183635485304</v>
          </cell>
          <cell r="S134">
            <v>2024</v>
          </cell>
          <cell r="U134">
            <v>25464.62652173913</v>
          </cell>
          <cell r="V134">
            <v>25014.375436725873</v>
          </cell>
          <cell r="W134">
            <v>25914.877606752387</v>
          </cell>
        </row>
        <row r="135">
          <cell r="A135">
            <v>2025</v>
          </cell>
          <cell r="C135">
            <v>27414.521045063353</v>
          </cell>
          <cell r="D135">
            <v>26804.542888913915</v>
          </cell>
          <cell r="E135">
            <v>28024.499201212791</v>
          </cell>
          <cell r="G135">
            <v>2025</v>
          </cell>
          <cell r="I135">
            <v>40643.449565217394</v>
          </cell>
          <cell r="J135">
            <v>40075.72129787202</v>
          </cell>
          <cell r="K135">
            <v>41211.177832562767</v>
          </cell>
          <cell r="M135">
            <v>2025</v>
          </cell>
          <cell r="O135">
            <v>16004.258260869565</v>
          </cell>
          <cell r="P135">
            <v>15572.107708433881</v>
          </cell>
          <cell r="Q135">
            <v>16436.40881330525</v>
          </cell>
          <cell r="S135">
            <v>2025</v>
          </cell>
          <cell r="U135">
            <v>25529.25304347826</v>
          </cell>
          <cell r="V135">
            <v>24966.168921351717</v>
          </cell>
          <cell r="W135">
            <v>26092.337165604804</v>
          </cell>
        </row>
        <row r="136">
          <cell r="A136">
            <v>2026</v>
          </cell>
          <cell r="C136">
            <v>26856.049304668097</v>
          </cell>
          <cell r="D136">
            <v>26122.054904337925</v>
          </cell>
          <cell r="E136">
            <v>27590.043704998268</v>
          </cell>
          <cell r="G136">
            <v>2026</v>
          </cell>
          <cell r="I136">
            <v>40927.174347826091</v>
          </cell>
          <cell r="J136">
            <v>40304.885665235546</v>
          </cell>
          <cell r="K136">
            <v>41549.463030416635</v>
          </cell>
          <cell r="M136">
            <v>2026</v>
          </cell>
          <cell r="O136">
            <v>16049.887391304348</v>
          </cell>
          <cell r="P136">
            <v>15545.625798400513</v>
          </cell>
          <cell r="Q136">
            <v>16554.148984208183</v>
          </cell>
          <cell r="S136">
            <v>2026</v>
          </cell>
          <cell r="U136">
            <v>25593.87956521739</v>
          </cell>
          <cell r="V136">
            <v>24936.836100244273</v>
          </cell>
          <cell r="W136">
            <v>26250.923030190508</v>
          </cell>
        </row>
        <row r="137">
          <cell r="A137">
            <v>2027</v>
          </cell>
          <cell r="C137">
            <v>26297.577564272844</v>
          </cell>
          <cell r="D137">
            <v>25383.870915450749</v>
          </cell>
          <cell r="E137">
            <v>27211.284213094939</v>
          </cell>
          <cell r="G137">
            <v>2027</v>
          </cell>
          <cell r="I137">
            <v>41210.89913043478</v>
          </cell>
          <cell r="J137">
            <v>40538.269992177287</v>
          </cell>
          <cell r="K137">
            <v>41883.528268692273</v>
          </cell>
          <cell r="M137">
            <v>2027</v>
          </cell>
          <cell r="O137">
            <v>16095.51652173913</v>
          </cell>
          <cell r="P137">
            <v>15528.079197359706</v>
          </cell>
          <cell r="Q137">
            <v>16662.953846118551</v>
          </cell>
          <cell r="S137">
            <v>2027</v>
          </cell>
          <cell r="U137">
            <v>25658.50608695652</v>
          </cell>
          <cell r="V137">
            <v>24919.145820356895</v>
          </cell>
          <cell r="W137">
            <v>26397.866353556146</v>
          </cell>
        </row>
        <row r="138">
          <cell r="A138">
            <v>2028</v>
          </cell>
          <cell r="C138">
            <v>25739.105823877588</v>
          </cell>
          <cell r="D138">
            <v>24600.093389285958</v>
          </cell>
          <cell r="E138">
            <v>26878.118258469218</v>
          </cell>
          <cell r="G138">
            <v>2028</v>
          </cell>
          <cell r="I138">
            <v>41494.623913043477</v>
          </cell>
          <cell r="J138">
            <v>40774.987782562799</v>
          </cell>
          <cell r="K138">
            <v>42214.260043524155</v>
          </cell>
          <cell r="M138">
            <v>2028</v>
          </cell>
          <cell r="O138">
            <v>16141.145652173913</v>
          </cell>
          <cell r="P138">
            <v>15516.749601698577</v>
          </cell>
          <cell r="Q138">
            <v>16765.541702649247</v>
          </cell>
          <cell r="S138">
            <v>2028</v>
          </cell>
          <cell r="U138">
            <v>25723.132608695651</v>
          </cell>
          <cell r="V138">
            <v>24909.556182703433</v>
          </cell>
          <cell r="W138">
            <v>26536.709034687869</v>
          </cell>
        </row>
        <row r="139">
          <cell r="A139">
            <v>2029</v>
          </cell>
          <cell r="C139">
            <v>25180.634083482335</v>
          </cell>
          <cell r="D139">
            <v>23779.507382611966</v>
          </cell>
          <cell r="E139">
            <v>26581.760784352704</v>
          </cell>
          <cell r="G139">
            <v>2029</v>
          </cell>
          <cell r="I139">
            <v>41778.348695652174</v>
          </cell>
          <cell r="J139">
            <v>41014.423092106401</v>
          </cell>
          <cell r="K139">
            <v>42542.274299197947</v>
          </cell>
          <cell r="M139">
            <v>2029</v>
          </cell>
          <cell r="O139">
            <v>16186.774782608696</v>
          </cell>
          <cell r="P139">
            <v>15510.065151271368</v>
          </cell>
          <cell r="Q139">
            <v>16863.484413946022</v>
          </cell>
          <cell r="S139">
            <v>2029</v>
          </cell>
          <cell r="U139">
            <v>25787.759130434784</v>
          </cell>
          <cell r="V139">
            <v>24906.019082785842</v>
          </cell>
          <cell r="W139">
            <v>26669.499178083726</v>
          </cell>
        </row>
        <row r="140">
          <cell r="A140">
            <v>2030</v>
          </cell>
          <cell r="C140">
            <v>24622.162343087079</v>
          </cell>
          <cell r="D140">
            <v>22928.285207243924</v>
          </cell>
          <cell r="E140">
            <v>26316.039478930234</v>
          </cell>
          <cell r="G140">
            <v>2030</v>
          </cell>
          <cell r="I140">
            <v>42062.073478260871</v>
          </cell>
          <cell r="J140">
            <v>41256.127465612553</v>
          </cell>
          <cell r="K140">
            <v>42868.019490909188</v>
          </cell>
          <cell r="M140">
            <v>2030</v>
          </cell>
          <cell r="O140">
            <v>16232.403913043478</v>
          </cell>
          <cell r="P140">
            <v>15507.019981734531</v>
          </cell>
          <cell r="Q140">
            <v>16957.787844352424</v>
          </cell>
          <cell r="S140">
            <v>2030</v>
          </cell>
          <cell r="U140">
            <v>25852.385652173914</v>
          </cell>
          <cell r="V140">
            <v>24907.223898096119</v>
          </cell>
          <cell r="W140">
            <v>26797.54740625171</v>
          </cell>
        </row>
        <row r="141">
          <cell r="A141">
            <v>2031</v>
          </cell>
          <cell r="C141">
            <v>24063.690602691822</v>
          </cell>
          <cell r="D141">
            <v>22050.613287114193</v>
          </cell>
          <cell r="E141">
            <v>26076.767918269452</v>
          </cell>
          <cell r="G141">
            <v>2031</v>
          </cell>
          <cell r="I141">
            <v>42345.798260869567</v>
          </cell>
          <cell r="J141">
            <v>41499.762435246317</v>
          </cell>
          <cell r="K141">
            <v>43191.834086492818</v>
          </cell>
          <cell r="M141">
            <v>2031</v>
          </cell>
          <cell r="O141">
            <v>16278.033043478261</v>
          </cell>
          <cell r="P141">
            <v>15506.924468351132</v>
          </cell>
          <cell r="Q141">
            <v>17049.14161860539</v>
          </cell>
          <cell r="S141">
            <v>2031</v>
          </cell>
          <cell r="U141">
            <v>25917.012173913045</v>
          </cell>
          <cell r="V141">
            <v>24912.272060444531</v>
          </cell>
          <cell r="W141">
            <v>26921.752287381558</v>
          </cell>
        </row>
        <row r="142">
          <cell r="A142">
            <v>2032</v>
          </cell>
          <cell r="C142">
            <v>23505.21886229657</v>
          </cell>
          <cell r="D142">
            <v>21149.401083394125</v>
          </cell>
          <cell r="E142">
            <v>25861.036641199014</v>
          </cell>
          <cell r="G142">
            <v>2032</v>
          </cell>
          <cell r="I142">
            <v>42629.523043478257</v>
          </cell>
          <cell r="J142">
            <v>41745.06514631887</v>
          </cell>
          <cell r="K142">
            <v>43513.980940637644</v>
          </cell>
          <cell r="M142">
            <v>2032</v>
          </cell>
          <cell r="O142">
            <v>16323.662173913044</v>
          </cell>
          <cell r="P142">
            <v>15509.281473957157</v>
          </cell>
          <cell r="Q142">
            <v>17138.04287386893</v>
          </cell>
          <cell r="S142">
            <v>2032</v>
          </cell>
          <cell r="U142">
            <v>25981.638695652175</v>
          </cell>
          <cell r="V142">
            <v>24920.515809364279</v>
          </cell>
          <cell r="W142">
            <v>27042.761581940071</v>
          </cell>
        </row>
        <row r="143">
          <cell r="A143">
            <v>2033</v>
          </cell>
          <cell r="C143">
            <v>22946.747121901313</v>
          </cell>
          <cell r="D143">
            <v>20226.756141760205</v>
          </cell>
          <cell r="E143">
            <v>25666.738102042422</v>
          </cell>
          <cell r="G143">
            <v>2033</v>
          </cell>
          <cell r="I143">
            <v>42913.247826086954</v>
          </cell>
          <cell r="J143">
            <v>41991.826667536479</v>
          </cell>
          <cell r="K143">
            <v>43834.668984637428</v>
          </cell>
          <cell r="M143">
            <v>2033</v>
          </cell>
          <cell r="O143">
            <v>16369.291304347826</v>
          </cell>
          <cell r="P143">
            <v>15513.718656295539</v>
          </cell>
          <cell r="Q143">
            <v>17224.863952400112</v>
          </cell>
          <cell r="S143">
            <v>2033</v>
          </cell>
          <cell r="U143">
            <v>26046.265217391305</v>
          </cell>
          <cell r="V143">
            <v>24931.469989828325</v>
          </cell>
          <cell r="W143">
            <v>27161.060444954284</v>
          </cell>
        </row>
        <row r="144">
          <cell r="A144">
            <v>2034</v>
          </cell>
          <cell r="C144">
            <v>22388.275381506057</v>
          </cell>
          <cell r="D144">
            <v>19284.271411392696</v>
          </cell>
          <cell r="E144">
            <v>25492.279351619418</v>
          </cell>
          <cell r="G144">
            <v>2034</v>
          </cell>
          <cell r="I144">
            <v>43196.972608695651</v>
          </cell>
          <cell r="J144">
            <v>42239.877695815725</v>
          </cell>
          <cell r="K144">
            <v>44154.067521575576</v>
          </cell>
          <cell r="M144">
            <v>2034</v>
          </cell>
          <cell r="O144">
            <v>16414.920434782609</v>
          </cell>
          <cell r="P144">
            <v>15519.948609329926</v>
          </cell>
          <cell r="Q144">
            <v>17309.89226023529</v>
          </cell>
          <cell r="S144">
            <v>2034</v>
          </cell>
          <cell r="U144">
            <v>26110.891739130435</v>
          </cell>
          <cell r="V144">
            <v>24944.760117123504</v>
          </cell>
          <cell r="W144">
            <v>27277.023361137366</v>
          </cell>
        </row>
        <row r="146">
          <cell r="B146" t="str">
            <v>VT</v>
          </cell>
          <cell r="C146" t="str">
            <v>Prognóza(VT)</v>
          </cell>
          <cell r="D146" t="str">
            <v>Dolná hranica spoľahlivosti(VT)</v>
          </cell>
          <cell r="E146" t="str">
            <v>Horná hranica spoľahlivosti(VT)</v>
          </cell>
        </row>
        <row r="147">
          <cell r="A147">
            <v>2000</v>
          </cell>
          <cell r="B147">
            <v>53762</v>
          </cell>
        </row>
        <row r="148">
          <cell r="A148">
            <v>2001</v>
          </cell>
          <cell r="B148">
            <v>54337</v>
          </cell>
        </row>
        <row r="149">
          <cell r="A149">
            <v>2002</v>
          </cell>
          <cell r="B149">
            <v>55036</v>
          </cell>
        </row>
        <row r="150">
          <cell r="A150">
            <v>2003</v>
          </cell>
          <cell r="B150">
            <v>55821</v>
          </cell>
        </row>
        <row r="151">
          <cell r="A151">
            <v>2004</v>
          </cell>
          <cell r="B151">
            <v>56602</v>
          </cell>
        </row>
        <row r="152">
          <cell r="A152">
            <v>2005</v>
          </cell>
          <cell r="B152">
            <v>57244</v>
          </cell>
        </row>
        <row r="153">
          <cell r="A153">
            <v>2006</v>
          </cell>
          <cell r="B153">
            <v>57770</v>
          </cell>
        </row>
        <row r="154">
          <cell r="A154">
            <v>2007</v>
          </cell>
          <cell r="B154">
            <v>58375</v>
          </cell>
        </row>
        <row r="155">
          <cell r="A155">
            <v>2008</v>
          </cell>
          <cell r="B155">
            <v>58889</v>
          </cell>
        </row>
        <row r="156">
          <cell r="A156">
            <v>2009</v>
          </cell>
          <cell r="B156">
            <v>59502</v>
          </cell>
        </row>
        <row r="157">
          <cell r="A157">
            <v>2010</v>
          </cell>
          <cell r="B157">
            <v>59966</v>
          </cell>
        </row>
        <row r="158">
          <cell r="A158">
            <v>2011</v>
          </cell>
          <cell r="B158">
            <v>60533</v>
          </cell>
        </row>
        <row r="159">
          <cell r="A159">
            <v>2012</v>
          </cell>
          <cell r="B159">
            <v>60913</v>
          </cell>
        </row>
        <row r="160">
          <cell r="A160">
            <v>2013</v>
          </cell>
          <cell r="B160">
            <v>61233</v>
          </cell>
        </row>
        <row r="161">
          <cell r="A161">
            <v>2014</v>
          </cell>
          <cell r="B161">
            <v>61630</v>
          </cell>
        </row>
        <row r="162">
          <cell r="A162">
            <v>2015</v>
          </cell>
          <cell r="B162">
            <v>61756</v>
          </cell>
        </row>
        <row r="163">
          <cell r="A163">
            <v>2016</v>
          </cell>
          <cell r="B163">
            <v>61901</v>
          </cell>
        </row>
        <row r="164">
          <cell r="A164">
            <v>2017</v>
          </cell>
          <cell r="B164">
            <v>62046</v>
          </cell>
        </row>
        <row r="165">
          <cell r="A165">
            <v>2018</v>
          </cell>
          <cell r="B165">
            <v>62259</v>
          </cell>
        </row>
        <row r="166">
          <cell r="A166">
            <v>2019</v>
          </cell>
          <cell r="B166">
            <v>62420</v>
          </cell>
        </row>
        <row r="167">
          <cell r="A167">
            <v>2020</v>
          </cell>
          <cell r="B167">
            <v>62452</v>
          </cell>
        </row>
        <row r="168">
          <cell r="A168">
            <v>2021</v>
          </cell>
          <cell r="B168">
            <v>60896</v>
          </cell>
        </row>
        <row r="169">
          <cell r="A169">
            <v>2022</v>
          </cell>
          <cell r="B169">
            <v>61072</v>
          </cell>
        </row>
        <row r="170">
          <cell r="A170">
            <v>2023</v>
          </cell>
          <cell r="B170">
            <v>61165</v>
          </cell>
          <cell r="C170">
            <v>61165</v>
          </cell>
          <cell r="D170">
            <v>61165</v>
          </cell>
          <cell r="E170">
            <v>61165</v>
          </cell>
        </row>
        <row r="171">
          <cell r="A171">
            <v>2024</v>
          </cell>
          <cell r="C171">
            <v>61513.650434782612</v>
          </cell>
          <cell r="D171">
            <v>60677.261809875883</v>
          </cell>
          <cell r="E171">
            <v>62350.039059689341</v>
          </cell>
        </row>
        <row r="172">
          <cell r="A172">
            <v>2025</v>
          </cell>
          <cell r="C172">
            <v>61862.300869565217</v>
          </cell>
          <cell r="D172">
            <v>60926.815615635729</v>
          </cell>
          <cell r="E172">
            <v>62797.786123494705</v>
          </cell>
        </row>
        <row r="173">
          <cell r="A173">
            <v>2026</v>
          </cell>
          <cell r="C173">
            <v>62210.951304347829</v>
          </cell>
          <cell r="D173">
            <v>61185.563068928997</v>
          </cell>
          <cell r="E173">
            <v>63236.339539766661</v>
          </cell>
        </row>
        <row r="174">
          <cell r="A174">
            <v>2027</v>
          </cell>
          <cell r="C174">
            <v>62559.601739130434</v>
          </cell>
          <cell r="D174">
            <v>61451.264042391442</v>
          </cell>
          <cell r="E174">
            <v>63667.939435869426</v>
          </cell>
        </row>
        <row r="175">
          <cell r="A175">
            <v>2028</v>
          </cell>
          <cell r="C175">
            <v>62908.252173913046</v>
          </cell>
          <cell r="D175">
            <v>61722.457794839072</v>
          </cell>
          <cell r="E175">
            <v>64094.04655298702</v>
          </cell>
        </row>
        <row r="176">
          <cell r="A176">
            <v>2029</v>
          </cell>
          <cell r="C176">
            <v>63256.902608695651</v>
          </cell>
          <cell r="D176">
            <v>61998.129392139374</v>
          </cell>
          <cell r="E176">
            <v>64515.675825251928</v>
          </cell>
        </row>
        <row r="177">
          <cell r="A177">
            <v>2030</v>
          </cell>
          <cell r="C177">
            <v>63605.553043478263</v>
          </cell>
          <cell r="D177">
            <v>62277.539883553793</v>
          </cell>
          <cell r="E177">
            <v>64933.566203402734</v>
          </cell>
        </row>
        <row r="178">
          <cell r="A178">
            <v>2031</v>
          </cell>
          <cell r="C178">
            <v>63954.203478260868</v>
          </cell>
          <cell r="D178">
            <v>62560.131552148487</v>
          </cell>
          <cell r="E178">
            <v>65348.275404373249</v>
          </cell>
        </row>
        <row r="179">
          <cell r="A179">
            <v>2032</v>
          </cell>
          <cell r="C179">
            <v>64302.85391304348</v>
          </cell>
          <cell r="D179">
            <v>62845.47127401636</v>
          </cell>
          <cell r="E179">
            <v>65760.236552070608</v>
          </cell>
        </row>
        <row r="180">
          <cell r="A180">
            <v>2033</v>
          </cell>
          <cell r="C180">
            <v>64651.504347826085</v>
          </cell>
          <cell r="D180">
            <v>63133.214778569498</v>
          </cell>
          <cell r="E180">
            <v>66169.793917082672</v>
          </cell>
        </row>
        <row r="181">
          <cell r="A181">
            <v>2034</v>
          </cell>
          <cell r="C181">
            <v>65000.154782608697</v>
          </cell>
          <cell r="D181">
            <v>63423.083093371453</v>
          </cell>
          <cell r="E181">
            <v>66577.226471845934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81132D-AA6E-4CFA-B44D-198230B74234}" name="Tabuľka1" displayName="Tabuľka1" ref="A35:E70" totalsRowShown="0">
  <autoFilter ref="A35:E70" xr:uid="{777F4341-BAE0-488A-BB33-3A66C533B6EC}"/>
  <tableColumns count="5">
    <tableColumn id="1" xr3:uid="{79DC4E50-A9A1-41BA-9F9F-2CE266FE9606}" name="Okres" dataDxfId="55"/>
    <tableColumn id="2" xr3:uid="{F7BF8A01-DC0A-4393-ADC3-110633C5ACC0}" name="BJ"/>
    <tableColumn id="3" xr3:uid="{508A3C2B-9041-452B-9565-2CB7AC1A7CB5}" name="Prognóza(BJ)" dataDxfId="54">
      <calculatedColumnFormula>_xlfn.FORECAST.ETS(A36,$B$36:$B$59,$A$36:$A$59,1,1)</calculatedColumnFormula>
    </tableColumn>
    <tableColumn id="4" xr3:uid="{BA54678B-9A65-4CDB-B62F-C842D924C305}" name="Dolná hranica spoľahlivosti(BJ)" dataDxfId="53">
      <calculatedColumnFormula>C36-_xlfn.FORECAST.ETS.CONFINT(A36,$B$36:$B$59,$A$36:$A$59,0.95,1,1)</calculatedColumnFormula>
    </tableColumn>
    <tableColumn id="5" xr3:uid="{F7748CC2-9EB6-4786-AE11-759E28258D7F}" name="Horná hranica spoľahlivosti(BJ)" dataDxfId="52">
      <calculatedColumnFormula>C36+_xlfn.FORECAST.ETS.CONFINT(A36,$B$36:$B$59,$A$36:$A$59,0.95,1,1)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D942492-9AA0-43CD-82AD-DDA985E0C6DC}" name="Tabuľka10" displayName="Tabuľka10" ref="G109:K144" totalsRowShown="0">
  <autoFilter ref="G109:K144" xr:uid="{34217D52-32D2-495A-9E43-53A881F0D438}"/>
  <tableColumns count="5">
    <tableColumn id="1" xr3:uid="{8408E00A-571A-4E70-AF6E-8F6AF667A356}" name="Okres" dataDxfId="19"/>
    <tableColumn id="2" xr3:uid="{37E7041B-AEC5-4FDC-9F3C-731E16C2CB55}" name="SĽ"/>
    <tableColumn id="3" xr3:uid="{6AD35F10-C13B-4BBA-BD74-19E81A22FAE9}" name="Prognóza(SĽ)" dataDxfId="18">
      <calculatedColumnFormula>_xlfn.FORECAST.ETS(G110,$H$110:$H$133,$G$110:$G$133,1,1)</calculatedColumnFormula>
    </tableColumn>
    <tableColumn id="4" xr3:uid="{A0A9AF37-E87F-45C6-AE1A-A0E4DA177E6E}" name="Dolná hranica spoľahlivosti(SĽ)" dataDxfId="17">
      <calculatedColumnFormula>I110-_xlfn.FORECAST.ETS.CONFINT(G110,$H$110:$H$133,$G$110:$G$133,0.95,1,1)</calculatedColumnFormula>
    </tableColumn>
    <tableColumn id="5" xr3:uid="{17B3402F-6C31-4219-8D6C-BF05F6D96004}" name="Horná hranica spoľahlivosti(SĽ)" dataDxfId="16">
      <calculatedColumnFormula>I110+_xlfn.FORECAST.ETS.CONFINT(G110,$H$110:$H$133,$G$110:$G$133,0.95,1,1)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4493E98-1BC9-4B29-8423-70205AEFB973}" name="Tabuľka11" displayName="Tabuľka11" ref="M109:Q144" totalsRowShown="0">
  <autoFilter ref="M109:Q144" xr:uid="{23488FA3-8AC7-4620-9258-A188CFA89F2E}"/>
  <tableColumns count="5">
    <tableColumn id="1" xr3:uid="{DD8DD690-A7C8-4BE8-8BE7-5A4DCDFECF79}" name="Okres" dataDxfId="15"/>
    <tableColumn id="2" xr3:uid="{CE38EC7B-92DC-402C-A3C6-18DEC28676C6}" name="SP"/>
    <tableColumn id="3" xr3:uid="{A7B8BA35-A106-4D43-9E27-1E001D223619}" name="Prognóza(SP)" dataDxfId="14">
      <calculatedColumnFormula>_xlfn.FORECAST.ETS(M110,$N$110:$N$133,$M$110:$M$133,1,1)</calculatedColumnFormula>
    </tableColumn>
    <tableColumn id="4" xr3:uid="{16F78232-4C02-43DD-BFE0-2921D9586CA0}" name="Dolná hranica spoľahlivosti(SP)" dataDxfId="13">
      <calculatedColumnFormula>O110-_xlfn.FORECAST.ETS.CONFINT(M110,$N$110:$N$133,$M$110:$M$133,0.95,1,1)</calculatedColumnFormula>
    </tableColumn>
    <tableColumn id="5" xr3:uid="{76C172D5-FA39-44CD-82AF-F2FABBE9D077}" name="Horná hranica spoľahlivosti(SP)" dataDxfId="12">
      <calculatedColumnFormula>O110+_xlfn.FORECAST.ETS.CONFINT(M110,$N$110:$N$133,$M$110:$M$133,0.95,1,1)</calculatedColumn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C194CB2-2789-4552-AE8F-AB8A8A249D8F}" name="Tabuľka12" displayName="Tabuľka12" ref="S109:W144" totalsRowShown="0">
  <autoFilter ref="S109:W144" xr:uid="{8A79EC8F-73E8-4EB0-A6BE-A90574659289}"/>
  <tableColumns count="5">
    <tableColumn id="1" xr3:uid="{EBD94CA3-679A-4F7A-88AD-896A2331152F}" name="Okres" dataDxfId="11"/>
    <tableColumn id="2" xr3:uid="{1F292471-1628-4EA0-A410-D988C22A07AD}" name="SK"/>
    <tableColumn id="3" xr3:uid="{DCCDFE52-FC7A-4123-A7C9-E1C5053F317D}" name="Prognóza(SK)" dataDxfId="10">
      <calculatedColumnFormula>_xlfn.FORECAST.ETS(S110,$T$110:$T$133,$S$110:$S$133,1,1)</calculatedColumnFormula>
    </tableColumn>
    <tableColumn id="4" xr3:uid="{20ABC280-E564-41AF-84B6-31C6AD673D32}" name="Dolná hranica spoľahlivosti(SK)" dataDxfId="9">
      <calculatedColumnFormula>U110-_xlfn.FORECAST.ETS.CONFINT(S110,$T$110:$T$133,$S$110:$S$133,0.95,1,1)</calculatedColumnFormula>
    </tableColumn>
    <tableColumn id="5" xr3:uid="{8BE29ED9-A5B1-4A58-A61B-6A01B9AF0BCC}" name="Horná hranica spoľahlivosti(SK)" dataDxfId="8">
      <calculatedColumnFormula>U110+_xlfn.FORECAST.ETS.CONFINT(S110,$T$110:$T$133,$S$110:$S$133,0.95,1,1)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24A9FD54-70B7-4BBF-B84C-FC9A47DD9D80}" name="Tabuľka13" displayName="Tabuľka13" ref="A146:E181" totalsRowShown="0">
  <autoFilter ref="A146:E181" xr:uid="{9903D16A-6897-48CF-9C9C-5B68F6345638}"/>
  <tableColumns count="5">
    <tableColumn id="1" xr3:uid="{A45CBC08-25A2-4926-83A0-C23A4A7475D6}" name="Okres" dataDxfId="7"/>
    <tableColumn id="2" xr3:uid="{210BC07D-94F3-4581-9EE1-AAA8513A0BE3}" name="VT"/>
    <tableColumn id="3" xr3:uid="{68ABE997-C127-4D61-95D2-CCB1663E4615}" name="Prognóza(VT)" dataDxfId="6">
      <calculatedColumnFormula>_xlfn.FORECAST.ETS(A147,$B$147:$B$170,$A$147:$A$170,1,1)</calculatedColumnFormula>
    </tableColumn>
    <tableColumn id="4" xr3:uid="{90D391A4-F1DF-47B1-BD2F-87B744A94A68}" name="Dolná hranica spoľahlivosti(VT)" dataDxfId="5">
      <calculatedColumnFormula>C147-_xlfn.FORECAST.ETS.CONFINT(A147,$B$147:$B$170,$A$147:$A$170,0.95,1,1)</calculatedColumnFormula>
    </tableColumn>
    <tableColumn id="5" xr3:uid="{2ED40D52-67DD-4EB1-B831-F4E26CEE0095}" name="Horná hranica spoľahlivosti(VT)" dataDxfId="4">
      <calculatedColumnFormula>C147+_xlfn.FORECAST.ETS.CONFINT(A147,$B$147:$B$170,$A$147:$A$170,0.95,1,1)</calculatedColumnFormula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6958935F-CA67-4E32-8AA8-3858DC74C3BC}" name="Tabuľka14" displayName="Tabuľka14" ref="G146:K181" totalsRowShown="0">
  <autoFilter ref="G146:K181" xr:uid="{5F323617-A8F6-471E-90D0-2928D60C70E1}"/>
  <tableColumns count="5">
    <tableColumn id="1" xr3:uid="{E302FB98-DD99-4BCE-8F56-488CC47DD28A}" name="Okres" dataDxfId="3"/>
    <tableColumn id="2" xr3:uid="{D3F1098C-8977-4714-98A3-877053909B7A}" name="PSK"/>
    <tableColumn id="3" xr3:uid="{4098244F-7054-4F1A-98AD-010753E7517F}" name="Prognóza(PSK)" dataDxfId="2">
      <calculatedColumnFormula>_xlfn.FORECAST.ETS(G147,$H$147:$H$170,$G$147:$G$170,1,1)</calculatedColumnFormula>
    </tableColumn>
    <tableColumn id="4" xr3:uid="{EB0CBD05-F9D8-4241-B846-28030AE16FF4}" name="Dolná hranica spoľahlivosti(PSK)" dataDxfId="1">
      <calculatedColumnFormula>I147-_xlfn.FORECAST.ETS.CONFINT(G147,$H$147:$H$170,$G$147:$G$170,0.95,1,1)</calculatedColumnFormula>
    </tableColumn>
    <tableColumn id="5" xr3:uid="{72F8A752-BF7B-414D-B02D-CEF02C14F517}" name="Horná hranica spoľahlivosti(PSK)" dataDxfId="0">
      <calculatedColumnFormula>I147+_xlfn.FORECAST.ETS.CONFINT(G147,$H$147:$H$170,$G$147:$G$170,0.95,1,1)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1B29CE7-8A1F-427E-867E-13E8E452364E}" name="Tabuľka2" displayName="Tabuľka2" ref="G35:K70" totalsRowShown="0">
  <autoFilter ref="G35:K70" xr:uid="{C6401705-F0D5-4540-A8AA-3CA61B56EFE7}"/>
  <tableColumns count="5">
    <tableColumn id="1" xr3:uid="{95F820DF-F2EB-45DF-8204-8E01C8D8C15F}" name="Okres" dataDxfId="51"/>
    <tableColumn id="2" xr3:uid="{7C2E267C-020E-4929-962C-C57B7A0CD1CD}" name="HE"/>
    <tableColumn id="3" xr3:uid="{9A71F3C8-ACE0-4494-A1A8-C6B0CCA59B9A}" name="Prognóza(HE)" dataDxfId="50">
      <calculatedColumnFormula>_xlfn.FORECAST.ETS(G36,$H$36:$H$59,$G$36:$G$59,1,1)</calculatedColumnFormula>
    </tableColumn>
    <tableColumn id="4" xr3:uid="{D480C455-0898-41D3-8987-4E71A20A68F4}" name="Dolná hranica spoľahlivosti(HE)" dataDxfId="49">
      <calculatedColumnFormula>I36-_xlfn.FORECAST.ETS.CONFINT(G36,$H$36:$H$59,$G$36:$G$59,0.95,1,1)</calculatedColumnFormula>
    </tableColumn>
    <tableColumn id="5" xr3:uid="{C160837A-3981-408E-88E7-C89C3F5CD13E}" name="Horná hranica spoľahlivosti(HE)" dataDxfId="48">
      <calculatedColumnFormula>I36+_xlfn.FORECAST.ETS.CONFINT(G36,$H$36:$H$59,$G$36:$G$59,0.95,1,1)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6F93466-C236-4FF5-978B-FFD6E0E74929}" name="Tabuľka3" displayName="Tabuľka3" ref="M35:Q70" totalsRowShown="0">
  <autoFilter ref="M35:Q70" xr:uid="{36A9D9EB-D88F-4FED-ADB9-4E8901A5D64D}"/>
  <tableColumns count="5">
    <tableColumn id="1" xr3:uid="{4D99746E-D479-44E2-A33A-EA69C87CCF28}" name="Okres" dataDxfId="47"/>
    <tableColumn id="2" xr3:uid="{903C576C-1C9E-45C0-B6AA-DAD3648D82DD}" name="KK"/>
    <tableColumn id="3" xr3:uid="{9B3DA31A-BAB4-4C2A-8799-7E0D882805F7}" name="Prognóza(KK)" dataDxfId="46">
      <calculatedColumnFormula>_xlfn.FORECAST.ETS(M36,$N$36:$N$59,$M$36:$M$59,1,1)</calculatedColumnFormula>
    </tableColumn>
    <tableColumn id="4" xr3:uid="{E31C1BCE-0AF8-42EA-94EB-1E41E928CAD6}" name="Dolná hranica spoľahlivosti(KK)" dataDxfId="45">
      <calculatedColumnFormula>O36-_xlfn.FORECAST.ETS.CONFINT(M36,$N$36:$N$59,$M$36:$M$59,0.95,1,1)</calculatedColumnFormula>
    </tableColumn>
    <tableColumn id="5" xr3:uid="{73DCFC19-3838-479B-8283-16EFF1FB6F0E}" name="Horná hranica spoľahlivosti(KK)" dataDxfId="44">
      <calculatedColumnFormula>O36+_xlfn.FORECAST.ETS.CONFINT(M36,$N$36:$N$59,$M$36:$M$59,0.95,1,1)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F0D8FB2-003C-48C3-A143-406CE92A5514}" name="Tabuľka4" displayName="Tabuľka4" ref="S35:W70" totalsRowShown="0">
  <autoFilter ref="S35:W70" xr:uid="{BF1A67BD-C6B1-456A-B550-84EE9A51E1C1}"/>
  <tableColumns count="5">
    <tableColumn id="1" xr3:uid="{0EA1D076-5F88-4372-8E53-37FAEF503E70}" name="Okres" dataDxfId="43"/>
    <tableColumn id="2" xr3:uid="{CC364539-4858-429E-8847-0AC8A6FA9263}" name="LE"/>
    <tableColumn id="3" xr3:uid="{248E66AD-A7CC-4181-9503-EC0B79D283F1}" name="Prognóza(LE)" dataDxfId="42">
      <calculatedColumnFormula>_xlfn.FORECAST.ETS(S36,$T$36:$T$59,$S$36:$S$59,1,1)</calculatedColumnFormula>
    </tableColumn>
    <tableColumn id="4" xr3:uid="{1674D115-8375-46AB-9EB1-5E48CCE527A6}" name="Dolná hranica spoľahlivosti(LE)" dataDxfId="41">
      <calculatedColumnFormula>U36-_xlfn.FORECAST.ETS.CONFINT(S36,$T$36:$T$59,$S$36:$S$59,0.95,1,1)</calculatedColumnFormula>
    </tableColumn>
    <tableColumn id="5" xr3:uid="{C1B1D9F3-2051-43DA-94D7-2DB6ED812CF3}" name="Horná hranica spoľahlivosti(LE)" dataDxfId="40">
      <calculatedColumnFormula>U36+_xlfn.FORECAST.ETS.CONFINT(S36,$T$36:$T$59,$S$36:$S$59,0.95,1,1)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7037950-1A42-40D7-BF4F-AA75479EE7B2}" name="Tabuľka5" displayName="Tabuľka5" ref="A72:E107" totalsRowShown="0">
  <autoFilter ref="A72:E107" xr:uid="{E78DBB6A-442D-4E34-B84E-9E24B2F69DBA}"/>
  <tableColumns count="5">
    <tableColumn id="1" xr3:uid="{2E3E3846-F4DB-43BE-8B06-04D81A9944AB}" name="Okres" dataDxfId="39"/>
    <tableColumn id="2" xr3:uid="{78B8396E-A01B-46C1-92CE-BB9BA57DD512}" name="ML"/>
    <tableColumn id="3" xr3:uid="{187C60C9-4A44-4C9E-9C15-8D48658518AD}" name="Prognóza(ML)" dataDxfId="38">
      <calculatedColumnFormula>_xlfn.FORECAST.ETS(A73,$B$73:$B$96,$A$73:$A$96,1,1)</calculatedColumnFormula>
    </tableColumn>
    <tableColumn id="4" xr3:uid="{DCAF141B-FA84-4442-82B5-8023B16653AB}" name="Dolná hranica spoľahlivosti(ML)" dataDxfId="37">
      <calculatedColumnFormula>C73-_xlfn.FORECAST.ETS.CONFINT(A73,$B$73:$B$96,$A$73:$A$96,0.95,1,1)</calculatedColumnFormula>
    </tableColumn>
    <tableColumn id="5" xr3:uid="{8897E22A-7794-4B74-87C2-794BAD924540}" name="Horná hranica spoľahlivosti(ML)" dataDxfId="36">
      <calculatedColumnFormula>C73+_xlfn.FORECAST.ETS.CONFINT(A73,$B$73:$B$96,$A$73:$A$96,0.95,1,1)</calculatedColumnFormula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764C265-C249-427B-9E2A-3EC9CB074E3D}" name="Tabuľka6" displayName="Tabuľka6" ref="G72:K107" totalsRowShown="0">
  <autoFilter ref="G72:K107" xr:uid="{1E78773B-ED00-4AF8-A6CD-A721C2E3443A}"/>
  <tableColumns count="5">
    <tableColumn id="1" xr3:uid="{982CC6C6-7690-4D80-8E2E-744D9E37E94F}" name="Okres" dataDxfId="35"/>
    <tableColumn id="2" xr3:uid="{A05692CD-64C3-4973-BC4D-6F5C2B37AA82}" name="PP"/>
    <tableColumn id="3" xr3:uid="{CAEA6571-4A31-440E-B848-03E10B87FA37}" name="Prognóza(PP)" dataDxfId="34">
      <calculatedColumnFormula>_xlfn.FORECAST.ETS(G73,$H$73:$H$96,$G$73:$G$96,1,1)</calculatedColumnFormula>
    </tableColumn>
    <tableColumn id="4" xr3:uid="{C073BC6D-B619-40D7-9F8E-32C469F9D0FC}" name="Dolná hranica spoľahlivosti(PP)" dataDxfId="33">
      <calculatedColumnFormula>I73-_xlfn.FORECAST.ETS.CONFINT(G73,$H$73:$H$96,$G$73:$G$96,0.95,1,1)</calculatedColumnFormula>
    </tableColumn>
    <tableColumn id="5" xr3:uid="{FCCC8D3F-9788-4623-B0BA-8E04CD458025}" name="Horná hranica spoľahlivosti(PP)" dataDxfId="32">
      <calculatedColumnFormula>I73+_xlfn.FORECAST.ETS.CONFINT(G73,$H$73:$H$96,$G$73:$G$96,0.95,1,1)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D132068-639E-45D7-A664-AA134762DE2B}" name="Tabuľka7" displayName="Tabuľka7" ref="M72:Q107" totalsRowShown="0">
  <autoFilter ref="M72:Q107" xr:uid="{D2A4455F-4344-4387-BE16-61410E844913}"/>
  <tableColumns count="5">
    <tableColumn id="1" xr3:uid="{7E7248D6-6B39-48D1-9AE3-02F41F292C71}" name="Okres" dataDxfId="31"/>
    <tableColumn id="2" xr3:uid="{49D3AB5D-6953-4B53-94CE-A4DD65B5BBDE}" name="PO"/>
    <tableColumn id="3" xr3:uid="{0ED55EEE-4F76-46B6-BCA5-B5CA15D0CC78}" name="Prognóza(PO)" dataDxfId="30">
      <calculatedColumnFormula>_xlfn.FORECAST.ETS(M73,$N$73:$N$96,$M$73:$M$96,1,1)</calculatedColumnFormula>
    </tableColumn>
    <tableColumn id="4" xr3:uid="{AA328FAB-DB45-474F-835D-8F1CAF7B600B}" name="Dolná hranica spoľahlivosti(PO)" dataDxfId="29">
      <calculatedColumnFormula>O73-_xlfn.FORECAST.ETS.CONFINT(M73,$N$73:$N$96,$M$73:$M$96,0.95,1,1)</calculatedColumnFormula>
    </tableColumn>
    <tableColumn id="5" xr3:uid="{EBFC2DD9-6571-44F3-936D-45679BF244E5}" name="Horná hranica spoľahlivosti(PO)" dataDxfId="28">
      <calculatedColumnFormula>O73+_xlfn.FORECAST.ETS.CONFINT(M73,$N$73:$N$96,$M$73:$M$96,0.95,1,1)</calculatedColumnFormula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6212D3D-4B16-4B99-AA6F-8560E7BAB03C}" name="Tabuľka8" displayName="Tabuľka8" ref="S72:W107" totalsRowShown="0">
  <autoFilter ref="S72:W107" xr:uid="{CB18AC8D-491E-4AB1-BEC5-E91446CC8171}"/>
  <tableColumns count="5">
    <tableColumn id="1" xr3:uid="{C8CBFC9E-8CBC-4FDA-A89D-0C5F0DA216A2}" name="Okres" dataDxfId="27"/>
    <tableColumn id="2" xr3:uid="{D6C58640-F0E4-44BB-83A9-5E9718E3A2CC}" name="SB"/>
    <tableColumn id="3" xr3:uid="{C2AB19BF-A6F5-497E-B637-5187A5DDB042}" name="Prognóza(SB)" dataDxfId="26">
      <calculatedColumnFormula>_xlfn.FORECAST.ETS(S73,$T$73:$T$96,$S$73:$S$96,1,1)</calculatedColumnFormula>
    </tableColumn>
    <tableColumn id="4" xr3:uid="{DD7CA5F3-5CB9-4713-B9BB-C6622869C45E}" name="Dolná hranica spoľahlivosti(SB)" dataDxfId="25">
      <calculatedColumnFormula>U73-_xlfn.FORECAST.ETS.CONFINT(S73,$T$73:$T$96,$S$73:$S$96,0.95,1,1)</calculatedColumnFormula>
    </tableColumn>
    <tableColumn id="5" xr3:uid="{82AE1606-DBC8-4B54-B0FC-714AE26100CE}" name="Horná hranica spoľahlivosti(SB)" dataDxfId="24">
      <calculatedColumnFormula>U73+_xlfn.FORECAST.ETS.CONFINT(S73,$T$73:$T$96,$S$73:$S$96,0.95,1,1)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9217F24-0705-48BB-B187-41467A14BAAB}" name="Tabuľka9" displayName="Tabuľka9" ref="A109:E144" totalsRowShown="0">
  <autoFilter ref="A109:E144" xr:uid="{9000C066-8AB3-4C56-98B8-5B445FB7C874}"/>
  <tableColumns count="5">
    <tableColumn id="1" xr3:uid="{3387C407-CAAD-4D4C-8192-478F9E4D4095}" name="Okres" dataDxfId="23"/>
    <tableColumn id="2" xr3:uid="{1EDBA9AA-D03D-4312-A89B-A02F3775F779}" name="SV"/>
    <tableColumn id="3" xr3:uid="{18702115-1304-42AB-9437-77DB5B056328}" name="Prognóza(SV)" dataDxfId="22">
      <calculatedColumnFormula>_xlfn.FORECAST.ETS(A110,$B$110:$B$133,$A$110:$A$133,1,1)</calculatedColumnFormula>
    </tableColumn>
    <tableColumn id="4" xr3:uid="{6729B11E-8065-47FE-8C7D-333EB52BDD3B}" name="Dolná hranica spoľahlivosti(SV)" dataDxfId="21">
      <calculatedColumnFormula>C110-_xlfn.FORECAST.ETS.CONFINT(A110,$B$110:$B$133,$A$110:$A$133,0.95,1,1)</calculatedColumnFormula>
    </tableColumn>
    <tableColumn id="5" xr3:uid="{FF639356-A172-4C54-B651-2EFBCC0FF20F}" name="Horná hranica spoľahlivosti(SV)" dataDxfId="20">
      <calculatedColumnFormula>C110+_xlfn.FORECAST.ETS.CONFINT(A110,$B$110:$B$133,$A$110:$A$133,0.95,1,1)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D4BFF-F940-4473-886D-A3CE979B5E76}">
  <sheetPr>
    <pageSetUpPr fitToPage="1"/>
  </sheetPr>
  <dimension ref="A1:T77"/>
  <sheetViews>
    <sheetView topLeftCell="A43" workbookViewId="0">
      <selection activeCell="E72" sqref="E72"/>
    </sheetView>
  </sheetViews>
  <sheetFormatPr defaultRowHeight="15.75"/>
  <cols>
    <col min="1" max="1" width="33.7109375" style="66" bestFit="1" customWidth="1"/>
    <col min="2" max="2" width="10" style="66" customWidth="1"/>
    <col min="3" max="3" width="9.5703125" style="66" customWidth="1"/>
    <col min="4" max="4" width="22.42578125" style="66" customWidth="1"/>
    <col min="5" max="5" width="24.28515625" style="2" bestFit="1" customWidth="1"/>
    <col min="6" max="6" width="10.140625" style="2" customWidth="1"/>
    <col min="7" max="7" width="11.85546875" style="2" customWidth="1"/>
    <col min="8" max="8" width="16.140625" style="66" customWidth="1"/>
    <col min="9" max="13" width="13.5703125" style="2" customWidth="1"/>
    <col min="14" max="14" width="13.5703125" style="73" customWidth="1"/>
    <col min="15" max="15" width="16.28515625" style="73" customWidth="1"/>
    <col min="16" max="19" width="9.140625" style="2"/>
    <col min="20" max="20" width="24" style="2" customWidth="1"/>
    <col min="21" max="16384" width="9.140625" style="2"/>
  </cols>
  <sheetData>
    <row r="1" spans="1:15" ht="26.25" customHeight="1">
      <c r="A1" s="206" t="s">
        <v>0</v>
      </c>
      <c r="B1" s="202" t="s">
        <v>1</v>
      </c>
      <c r="C1" s="202"/>
      <c r="D1" s="202" t="s">
        <v>2</v>
      </c>
      <c r="E1" s="206" t="s">
        <v>3</v>
      </c>
      <c r="F1" s="202" t="s">
        <v>4</v>
      </c>
      <c r="G1" s="202" t="s">
        <v>5</v>
      </c>
      <c r="H1" s="193" t="s">
        <v>6</v>
      </c>
      <c r="I1" s="195" t="s">
        <v>7</v>
      </c>
      <c r="J1" s="196"/>
      <c r="K1" s="197"/>
      <c r="L1" s="195" t="s">
        <v>8</v>
      </c>
      <c r="M1" s="196"/>
      <c r="N1" s="197"/>
      <c r="O1" s="198" t="s">
        <v>9</v>
      </c>
    </row>
    <row r="2" spans="1:15" ht="24" customHeight="1">
      <c r="A2" s="206"/>
      <c r="B2" s="202"/>
      <c r="C2" s="202"/>
      <c r="D2" s="202"/>
      <c r="E2" s="206"/>
      <c r="F2" s="202"/>
      <c r="G2" s="202"/>
      <c r="H2" s="193"/>
      <c r="I2" s="200" t="s">
        <v>10</v>
      </c>
      <c r="J2" s="202" t="s">
        <v>11</v>
      </c>
      <c r="K2" s="204" t="s">
        <v>12</v>
      </c>
      <c r="L2" s="200" t="s">
        <v>13</v>
      </c>
      <c r="M2" s="202" t="s">
        <v>11</v>
      </c>
      <c r="N2" s="204" t="s">
        <v>14</v>
      </c>
      <c r="O2" s="198"/>
    </row>
    <row r="3" spans="1:15" ht="16.5" thickBot="1">
      <c r="A3" s="207"/>
      <c r="B3" s="3" t="s">
        <v>15</v>
      </c>
      <c r="C3" s="3" t="s">
        <v>16</v>
      </c>
      <c r="D3" s="203"/>
      <c r="E3" s="207"/>
      <c r="F3" s="203"/>
      <c r="G3" s="203"/>
      <c r="H3" s="194"/>
      <c r="I3" s="201"/>
      <c r="J3" s="203"/>
      <c r="K3" s="205"/>
      <c r="L3" s="201"/>
      <c r="M3" s="203"/>
      <c r="N3" s="205"/>
      <c r="O3" s="199"/>
    </row>
    <row r="4" spans="1:15" ht="15.75" customHeight="1" thickTop="1">
      <c r="A4" s="123" t="s">
        <v>17</v>
      </c>
      <c r="B4" s="129">
        <v>2</v>
      </c>
      <c r="C4" s="129">
        <v>2</v>
      </c>
      <c r="D4" s="132">
        <v>0.03</v>
      </c>
      <c r="E4" s="105" t="s">
        <v>17</v>
      </c>
      <c r="F4" s="4" t="s">
        <v>18</v>
      </c>
      <c r="G4" s="4" t="s">
        <v>19</v>
      </c>
      <c r="H4" s="181">
        <v>2</v>
      </c>
      <c r="I4" s="184" t="s">
        <v>20</v>
      </c>
      <c r="J4" s="185"/>
      <c r="K4" s="185"/>
      <c r="L4" s="185"/>
      <c r="M4" s="185"/>
      <c r="N4" s="186"/>
      <c r="O4" s="5"/>
    </row>
    <row r="5" spans="1:15" ht="15.75" customHeight="1">
      <c r="A5" s="124"/>
      <c r="B5" s="130"/>
      <c r="C5" s="130"/>
      <c r="D5" s="133"/>
      <c r="E5" s="106" t="s">
        <v>21</v>
      </c>
      <c r="F5" s="7" t="s">
        <v>22</v>
      </c>
      <c r="G5" s="7" t="s">
        <v>22</v>
      </c>
      <c r="H5" s="182"/>
      <c r="I5" s="8">
        <v>1</v>
      </c>
      <c r="J5" s="7">
        <v>0.4</v>
      </c>
      <c r="K5" s="9">
        <v>1366</v>
      </c>
      <c r="L5" s="8">
        <v>1</v>
      </c>
      <c r="M5" s="7">
        <v>0.72</v>
      </c>
      <c r="N5" s="9">
        <v>4005</v>
      </c>
      <c r="O5" s="10">
        <f>K5+N5</f>
        <v>5371</v>
      </c>
    </row>
    <row r="6" spans="1:15" ht="15.75" customHeight="1">
      <c r="A6" s="124"/>
      <c r="B6" s="130"/>
      <c r="C6" s="130"/>
      <c r="D6" s="133"/>
      <c r="E6" s="106" t="s">
        <v>23</v>
      </c>
      <c r="F6" s="7" t="s">
        <v>22</v>
      </c>
      <c r="G6" s="7" t="s">
        <v>18</v>
      </c>
      <c r="H6" s="182"/>
      <c r="I6" s="187" t="s">
        <v>24</v>
      </c>
      <c r="J6" s="188"/>
      <c r="K6" s="188"/>
      <c r="L6" s="188"/>
      <c r="M6" s="188"/>
      <c r="N6" s="189"/>
      <c r="O6" s="11"/>
    </row>
    <row r="7" spans="1:15" s="17" customFormat="1">
      <c r="A7" s="124"/>
      <c r="B7" s="130"/>
      <c r="C7" s="130"/>
      <c r="D7" s="133"/>
      <c r="E7" s="12" t="s">
        <v>25</v>
      </c>
      <c r="F7" s="12" t="s">
        <v>22</v>
      </c>
      <c r="G7" s="12" t="s">
        <v>22</v>
      </c>
      <c r="H7" s="182"/>
      <c r="I7" s="13">
        <v>2</v>
      </c>
      <c r="J7" s="14">
        <v>1.8</v>
      </c>
      <c r="K7" s="15">
        <v>2053</v>
      </c>
      <c r="L7" s="13">
        <v>2</v>
      </c>
      <c r="M7" s="12">
        <v>1.5</v>
      </c>
      <c r="N7" s="15">
        <v>4622</v>
      </c>
      <c r="O7" s="16">
        <f>K7+N7</f>
        <v>6675</v>
      </c>
    </row>
    <row r="8" spans="1:15" s="17" customFormat="1" ht="16.5" thickBot="1">
      <c r="A8" s="125"/>
      <c r="B8" s="131"/>
      <c r="C8" s="131"/>
      <c r="D8" s="134"/>
      <c r="E8" s="107" t="s">
        <v>26</v>
      </c>
      <c r="F8" s="18" t="s">
        <v>22</v>
      </c>
      <c r="G8" s="18" t="s">
        <v>18</v>
      </c>
      <c r="H8" s="183"/>
      <c r="I8" s="190" t="s">
        <v>24</v>
      </c>
      <c r="J8" s="191"/>
      <c r="K8" s="191"/>
      <c r="L8" s="191"/>
      <c r="M8" s="191"/>
      <c r="N8" s="192"/>
      <c r="O8" s="19"/>
    </row>
    <row r="9" spans="1:15" s="25" customFormat="1" ht="15" customHeight="1" thickTop="1">
      <c r="A9" s="147" t="s">
        <v>27</v>
      </c>
      <c r="B9" s="165">
        <v>1</v>
      </c>
      <c r="C9" s="129">
        <v>2</v>
      </c>
      <c r="D9" s="149">
        <v>-0.15</v>
      </c>
      <c r="E9" s="105" t="s">
        <v>27</v>
      </c>
      <c r="F9" s="20" t="s">
        <v>18</v>
      </c>
      <c r="G9" s="20" t="s">
        <v>19</v>
      </c>
      <c r="H9" s="151">
        <v>0</v>
      </c>
      <c r="I9" s="21" t="s">
        <v>20</v>
      </c>
      <c r="J9" s="22"/>
      <c r="K9" s="23"/>
      <c r="L9" s="21"/>
      <c r="M9" s="22"/>
      <c r="N9" s="23"/>
      <c r="O9" s="24"/>
    </row>
    <row r="10" spans="1:15" s="25" customFormat="1" ht="15" customHeight="1">
      <c r="A10" s="159"/>
      <c r="B10" s="166"/>
      <c r="C10" s="130"/>
      <c r="D10" s="160"/>
      <c r="E10" s="106" t="s">
        <v>28</v>
      </c>
      <c r="F10" s="26" t="s">
        <v>22</v>
      </c>
      <c r="G10" s="26" t="s">
        <v>22</v>
      </c>
      <c r="H10" s="161"/>
      <c r="I10" s="27">
        <v>1</v>
      </c>
      <c r="J10" s="26">
        <v>0.25</v>
      </c>
      <c r="K10" s="28">
        <v>956</v>
      </c>
      <c r="L10" s="27">
        <v>1</v>
      </c>
      <c r="M10" s="26">
        <v>0.94</v>
      </c>
      <c r="N10" s="28">
        <v>3128</v>
      </c>
      <c r="O10" s="29">
        <f>K10+N10</f>
        <v>4084</v>
      </c>
    </row>
    <row r="11" spans="1:15" s="25" customFormat="1" ht="15" customHeight="1" thickBot="1">
      <c r="A11" s="148"/>
      <c r="B11" s="167"/>
      <c r="C11" s="131"/>
      <c r="D11" s="150"/>
      <c r="E11" s="108" t="s">
        <v>29</v>
      </c>
      <c r="F11" s="30" t="s">
        <v>22</v>
      </c>
      <c r="G11" s="30" t="s">
        <v>22</v>
      </c>
      <c r="H11" s="152"/>
      <c r="I11" s="31">
        <v>1</v>
      </c>
      <c r="J11" s="30">
        <v>1</v>
      </c>
      <c r="K11" s="32">
        <v>775</v>
      </c>
      <c r="L11" s="31">
        <v>1</v>
      </c>
      <c r="M11" s="33" t="s">
        <v>30</v>
      </c>
      <c r="N11" s="32">
        <v>3055</v>
      </c>
      <c r="O11" s="34">
        <f>K11+N11</f>
        <v>3830</v>
      </c>
    </row>
    <row r="12" spans="1:15" ht="15" customHeight="1" thickTop="1">
      <c r="A12" s="123" t="s">
        <v>31</v>
      </c>
      <c r="B12" s="178">
        <v>4</v>
      </c>
      <c r="C12" s="126">
        <v>3</v>
      </c>
      <c r="D12" s="132">
        <v>0.38</v>
      </c>
      <c r="E12" s="105" t="s">
        <v>32</v>
      </c>
      <c r="F12" s="4" t="s">
        <v>22</v>
      </c>
      <c r="G12" s="4" t="s">
        <v>22</v>
      </c>
      <c r="H12" s="135">
        <v>2</v>
      </c>
      <c r="I12" s="35">
        <v>1</v>
      </c>
      <c r="J12" s="4">
        <v>0.7</v>
      </c>
      <c r="K12" s="36">
        <v>232</v>
      </c>
      <c r="L12" s="35">
        <v>1</v>
      </c>
      <c r="M12" s="4">
        <v>0.4</v>
      </c>
      <c r="N12" s="36">
        <v>1544</v>
      </c>
      <c r="O12" s="37">
        <f>K12+N12</f>
        <v>1776</v>
      </c>
    </row>
    <row r="13" spans="1:15" ht="15" customHeight="1">
      <c r="A13" s="124"/>
      <c r="B13" s="179"/>
      <c r="C13" s="127"/>
      <c r="D13" s="133"/>
      <c r="E13" s="106" t="s">
        <v>31</v>
      </c>
      <c r="F13" s="7" t="s">
        <v>18</v>
      </c>
      <c r="G13" s="7" t="s">
        <v>18</v>
      </c>
      <c r="H13" s="136"/>
      <c r="I13" s="138" t="s">
        <v>20</v>
      </c>
      <c r="J13" s="139"/>
      <c r="K13" s="139"/>
      <c r="L13" s="139"/>
      <c r="M13" s="139"/>
      <c r="N13" s="140"/>
      <c r="O13" s="40"/>
    </row>
    <row r="14" spans="1:15" ht="15" customHeight="1">
      <c r="A14" s="124"/>
      <c r="B14" s="179"/>
      <c r="C14" s="127"/>
      <c r="D14" s="133"/>
      <c r="E14" s="26" t="s">
        <v>33</v>
      </c>
      <c r="F14" s="7" t="s">
        <v>22</v>
      </c>
      <c r="G14" s="7" t="s">
        <v>22</v>
      </c>
      <c r="H14" s="136"/>
      <c r="I14" s="8">
        <v>1</v>
      </c>
      <c r="J14" s="7">
        <v>1</v>
      </c>
      <c r="K14" s="9">
        <v>2252</v>
      </c>
      <c r="L14" s="8">
        <v>1</v>
      </c>
      <c r="M14" s="7">
        <v>0.96</v>
      </c>
      <c r="N14" s="9">
        <v>3855</v>
      </c>
      <c r="O14" s="10">
        <f>K14+N14</f>
        <v>6107</v>
      </c>
    </row>
    <row r="15" spans="1:15" ht="15" customHeight="1">
      <c r="A15" s="124"/>
      <c r="B15" s="179"/>
      <c r="C15" s="127"/>
      <c r="D15" s="133"/>
      <c r="E15" s="26" t="s">
        <v>34</v>
      </c>
      <c r="F15" s="7" t="s">
        <v>22</v>
      </c>
      <c r="G15" s="7" t="s">
        <v>22</v>
      </c>
      <c r="H15" s="136"/>
      <c r="I15" s="8">
        <v>1</v>
      </c>
      <c r="J15" s="7">
        <v>1</v>
      </c>
      <c r="K15" s="9">
        <v>1158</v>
      </c>
      <c r="L15" s="8">
        <v>2</v>
      </c>
      <c r="M15" s="41" t="s">
        <v>35</v>
      </c>
      <c r="N15" s="9">
        <v>3342</v>
      </c>
      <c r="O15" s="10">
        <f t="shared" ref="O15" si="0">K15+N15</f>
        <v>4500</v>
      </c>
    </row>
    <row r="16" spans="1:15" ht="15" customHeight="1">
      <c r="A16" s="124"/>
      <c r="B16" s="179"/>
      <c r="C16" s="127"/>
      <c r="D16" s="133"/>
      <c r="E16" s="106" t="s">
        <v>36</v>
      </c>
      <c r="F16" s="7" t="s">
        <v>22</v>
      </c>
      <c r="G16" s="7" t="s">
        <v>22</v>
      </c>
      <c r="H16" s="136"/>
      <c r="I16" s="138" t="s">
        <v>37</v>
      </c>
      <c r="J16" s="139"/>
      <c r="K16" s="139"/>
      <c r="L16" s="139"/>
      <c r="M16" s="139"/>
      <c r="N16" s="140"/>
      <c r="O16" s="10"/>
    </row>
    <row r="17" spans="1:15" ht="15" customHeight="1">
      <c r="A17" s="124"/>
      <c r="B17" s="179"/>
      <c r="C17" s="127"/>
      <c r="D17" s="133"/>
      <c r="E17" s="106" t="s">
        <v>38</v>
      </c>
      <c r="F17" s="7" t="s">
        <v>22</v>
      </c>
      <c r="G17" s="7" t="s">
        <v>18</v>
      </c>
      <c r="H17" s="136"/>
      <c r="I17" s="138" t="s">
        <v>24</v>
      </c>
      <c r="J17" s="139"/>
      <c r="K17" s="139"/>
      <c r="L17" s="139"/>
      <c r="M17" s="139"/>
      <c r="N17" s="140"/>
      <c r="O17" s="40"/>
    </row>
    <row r="18" spans="1:15" ht="15" customHeight="1">
      <c r="A18" s="124"/>
      <c r="B18" s="179"/>
      <c r="C18" s="127"/>
      <c r="D18" s="133"/>
      <c r="E18" s="12" t="s">
        <v>39</v>
      </c>
      <c r="F18" s="12" t="s">
        <v>22</v>
      </c>
      <c r="G18" s="12" t="s">
        <v>22</v>
      </c>
      <c r="H18" s="136"/>
      <c r="I18" s="13">
        <v>1</v>
      </c>
      <c r="J18" s="12">
        <v>1</v>
      </c>
      <c r="K18" s="15">
        <v>3030</v>
      </c>
      <c r="L18" s="13">
        <v>1</v>
      </c>
      <c r="M18" s="12">
        <v>0.96</v>
      </c>
      <c r="N18" s="15">
        <v>4108</v>
      </c>
      <c r="O18" s="16">
        <f>K18+N18</f>
        <v>7138</v>
      </c>
    </row>
    <row r="19" spans="1:15" ht="15" customHeight="1" thickBot="1">
      <c r="A19" s="125"/>
      <c r="B19" s="180"/>
      <c r="C19" s="128"/>
      <c r="D19" s="134"/>
      <c r="E19" s="30" t="s">
        <v>40</v>
      </c>
      <c r="F19" s="42" t="s">
        <v>22</v>
      </c>
      <c r="G19" s="42" t="s">
        <v>22</v>
      </c>
      <c r="H19" s="168"/>
      <c r="I19" s="43">
        <v>1</v>
      </c>
      <c r="J19" s="42">
        <v>1</v>
      </c>
      <c r="K19" s="44">
        <v>1176</v>
      </c>
      <c r="L19" s="43">
        <v>1</v>
      </c>
      <c r="M19" s="42">
        <v>0.88</v>
      </c>
      <c r="N19" s="44">
        <v>3720</v>
      </c>
      <c r="O19" s="45">
        <f>K19+N19</f>
        <v>4896</v>
      </c>
    </row>
    <row r="20" spans="1:15" s="25" customFormat="1" ht="15" customHeight="1" thickTop="1">
      <c r="A20" s="147" t="s">
        <v>41</v>
      </c>
      <c r="B20" s="126">
        <v>3</v>
      </c>
      <c r="C20" s="126">
        <v>3</v>
      </c>
      <c r="D20" s="149">
        <v>0.05</v>
      </c>
      <c r="E20" s="105" t="s">
        <v>41</v>
      </c>
      <c r="F20" s="20" t="s">
        <v>18</v>
      </c>
      <c r="G20" s="20" t="s">
        <v>22</v>
      </c>
      <c r="H20" s="151">
        <v>0</v>
      </c>
      <c r="I20" s="153" t="s">
        <v>20</v>
      </c>
      <c r="J20" s="154"/>
      <c r="K20" s="154"/>
      <c r="L20" s="154"/>
      <c r="M20" s="154"/>
      <c r="N20" s="155"/>
      <c r="O20" s="24"/>
    </row>
    <row r="21" spans="1:15" s="25" customFormat="1" ht="15" customHeight="1">
      <c r="A21" s="159"/>
      <c r="B21" s="127"/>
      <c r="C21" s="127"/>
      <c r="D21" s="160"/>
      <c r="E21" s="106" t="s">
        <v>42</v>
      </c>
      <c r="F21" s="26" t="s">
        <v>22</v>
      </c>
      <c r="G21" s="26" t="s">
        <v>22</v>
      </c>
      <c r="H21" s="161"/>
      <c r="I21" s="162" t="s">
        <v>43</v>
      </c>
      <c r="J21" s="163"/>
      <c r="K21" s="163"/>
      <c r="L21" s="163"/>
      <c r="M21" s="163"/>
      <c r="N21" s="164"/>
      <c r="O21" s="46"/>
    </row>
    <row r="22" spans="1:15" s="25" customFormat="1" ht="15" customHeight="1" thickBot="1">
      <c r="A22" s="148"/>
      <c r="B22" s="128"/>
      <c r="C22" s="128"/>
      <c r="D22" s="150"/>
      <c r="E22" s="108" t="s">
        <v>44</v>
      </c>
      <c r="F22" s="30" t="s">
        <v>22</v>
      </c>
      <c r="G22" s="30" t="s">
        <v>22</v>
      </c>
      <c r="H22" s="152"/>
      <c r="I22" s="31">
        <v>1</v>
      </c>
      <c r="J22" s="30">
        <v>0.5</v>
      </c>
      <c r="K22" s="32">
        <v>1019</v>
      </c>
      <c r="L22" s="31">
        <v>1</v>
      </c>
      <c r="M22" s="30">
        <v>0.59</v>
      </c>
      <c r="N22" s="32">
        <v>2026</v>
      </c>
      <c r="O22" s="34">
        <f>K22+N22</f>
        <v>3045</v>
      </c>
    </row>
    <row r="23" spans="1:15" s="25" customFormat="1" ht="15" customHeight="1" thickTop="1">
      <c r="A23" s="123" t="s">
        <v>45</v>
      </c>
      <c r="B23" s="129">
        <v>2</v>
      </c>
      <c r="C23" s="129">
        <v>2</v>
      </c>
      <c r="D23" s="132">
        <v>-0.05</v>
      </c>
      <c r="E23" s="105" t="s">
        <v>45</v>
      </c>
      <c r="F23" s="4" t="s">
        <v>18</v>
      </c>
      <c r="G23" s="4" t="s">
        <v>18</v>
      </c>
      <c r="H23" s="135">
        <v>1</v>
      </c>
      <c r="I23" s="172" t="s">
        <v>46</v>
      </c>
      <c r="J23" s="173"/>
      <c r="K23" s="173"/>
      <c r="L23" s="173"/>
      <c r="M23" s="173"/>
      <c r="N23" s="174"/>
      <c r="O23" s="47"/>
    </row>
    <row r="24" spans="1:15" s="17" customFormat="1" ht="18.75" customHeight="1" thickBot="1">
      <c r="A24" s="125"/>
      <c r="B24" s="131"/>
      <c r="C24" s="131"/>
      <c r="D24" s="134"/>
      <c r="E24" s="108" t="s">
        <v>47</v>
      </c>
      <c r="F24" s="42" t="s">
        <v>22</v>
      </c>
      <c r="G24" s="42" t="s">
        <v>22</v>
      </c>
      <c r="H24" s="168"/>
      <c r="I24" s="43">
        <v>1</v>
      </c>
      <c r="J24" s="42">
        <v>0.11</v>
      </c>
      <c r="K24" s="44">
        <v>84</v>
      </c>
      <c r="L24" s="43">
        <v>1</v>
      </c>
      <c r="M24" s="42">
        <v>0.82</v>
      </c>
      <c r="N24" s="44">
        <v>414</v>
      </c>
      <c r="O24" s="45">
        <f>K24+N24</f>
        <v>498</v>
      </c>
    </row>
    <row r="25" spans="1:15" s="25" customFormat="1" ht="15" customHeight="1" thickTop="1">
      <c r="A25" s="147" t="s">
        <v>48</v>
      </c>
      <c r="B25" s="129">
        <v>2</v>
      </c>
      <c r="C25" s="129">
        <v>2</v>
      </c>
      <c r="D25" s="149">
        <v>0.04</v>
      </c>
      <c r="E25" s="20" t="s">
        <v>49</v>
      </c>
      <c r="F25" s="20" t="s">
        <v>22</v>
      </c>
      <c r="G25" s="20" t="s">
        <v>22</v>
      </c>
      <c r="H25" s="169">
        <v>2</v>
      </c>
      <c r="I25" s="48">
        <v>1</v>
      </c>
      <c r="J25" s="20">
        <v>1</v>
      </c>
      <c r="K25" s="49">
        <v>2028</v>
      </c>
      <c r="L25" s="48">
        <v>1</v>
      </c>
      <c r="M25" s="20">
        <v>0.82</v>
      </c>
      <c r="N25" s="49">
        <v>4511</v>
      </c>
      <c r="O25" s="50">
        <f>K25+N25</f>
        <v>6539</v>
      </c>
    </row>
    <row r="26" spans="1:15" s="25" customFormat="1" ht="15" customHeight="1">
      <c r="A26" s="159"/>
      <c r="B26" s="130"/>
      <c r="C26" s="130"/>
      <c r="D26" s="160"/>
      <c r="E26" s="106" t="s">
        <v>48</v>
      </c>
      <c r="F26" s="26" t="s">
        <v>18</v>
      </c>
      <c r="G26" s="26" t="s">
        <v>19</v>
      </c>
      <c r="H26" s="170"/>
      <c r="I26" s="162" t="s">
        <v>20</v>
      </c>
      <c r="J26" s="163"/>
      <c r="K26" s="163"/>
      <c r="L26" s="163"/>
      <c r="M26" s="163"/>
      <c r="N26" s="164"/>
      <c r="O26" s="51"/>
    </row>
    <row r="27" spans="1:15" s="25" customFormat="1" ht="15" customHeight="1">
      <c r="A27" s="159"/>
      <c r="B27" s="130"/>
      <c r="C27" s="130"/>
      <c r="D27" s="160"/>
      <c r="E27" s="26" t="s">
        <v>50</v>
      </c>
      <c r="F27" s="26" t="s">
        <v>22</v>
      </c>
      <c r="G27" s="26" t="s">
        <v>22</v>
      </c>
      <c r="H27" s="170"/>
      <c r="I27" s="27">
        <v>1</v>
      </c>
      <c r="J27" s="26">
        <v>1</v>
      </c>
      <c r="K27" s="28">
        <v>1084</v>
      </c>
      <c r="L27" s="27">
        <v>1</v>
      </c>
      <c r="M27" s="26">
        <v>0.9</v>
      </c>
      <c r="N27" s="28">
        <v>2668</v>
      </c>
      <c r="O27" s="29">
        <f>K27+N27</f>
        <v>3752</v>
      </c>
    </row>
    <row r="28" spans="1:15" s="25" customFormat="1" ht="15" customHeight="1">
      <c r="A28" s="159"/>
      <c r="B28" s="130"/>
      <c r="C28" s="130"/>
      <c r="D28" s="160"/>
      <c r="E28" s="106" t="s">
        <v>51</v>
      </c>
      <c r="F28" s="26" t="s">
        <v>22</v>
      </c>
      <c r="G28" s="26" t="s">
        <v>22</v>
      </c>
      <c r="H28" s="170"/>
      <c r="I28" s="162" t="s">
        <v>52</v>
      </c>
      <c r="J28" s="163"/>
      <c r="K28" s="163"/>
      <c r="L28" s="163"/>
      <c r="M28" s="163"/>
      <c r="N28" s="164"/>
      <c r="O28" s="29"/>
    </row>
    <row r="29" spans="1:15" ht="15" customHeight="1">
      <c r="A29" s="159"/>
      <c r="B29" s="130"/>
      <c r="C29" s="130"/>
      <c r="D29" s="160"/>
      <c r="E29" s="106" t="s">
        <v>53</v>
      </c>
      <c r="F29" s="26" t="s">
        <v>22</v>
      </c>
      <c r="G29" s="26" t="s">
        <v>18</v>
      </c>
      <c r="H29" s="170"/>
      <c r="I29" s="162" t="s">
        <v>24</v>
      </c>
      <c r="J29" s="163"/>
      <c r="K29" s="163"/>
      <c r="L29" s="163"/>
      <c r="M29" s="163"/>
      <c r="N29" s="164"/>
      <c r="O29" s="51"/>
    </row>
    <row r="30" spans="1:15" ht="15" customHeight="1">
      <c r="A30" s="159"/>
      <c r="B30" s="130"/>
      <c r="C30" s="130"/>
      <c r="D30" s="160"/>
      <c r="E30" s="106" t="s">
        <v>54</v>
      </c>
      <c r="F30" s="26" t="s">
        <v>22</v>
      </c>
      <c r="G30" s="26" t="s">
        <v>22</v>
      </c>
      <c r="H30" s="170"/>
      <c r="I30" s="27">
        <v>1</v>
      </c>
      <c r="J30" s="26">
        <v>0.15</v>
      </c>
      <c r="K30" s="28">
        <v>417</v>
      </c>
      <c r="L30" s="27">
        <v>1</v>
      </c>
      <c r="M30" s="26">
        <v>0.3</v>
      </c>
      <c r="N30" s="28">
        <v>1533</v>
      </c>
      <c r="O30" s="29">
        <f>K30+N30</f>
        <v>1950</v>
      </c>
    </row>
    <row r="31" spans="1:15" ht="15" customHeight="1">
      <c r="A31" s="159"/>
      <c r="B31" s="130"/>
      <c r="C31" s="130"/>
      <c r="D31" s="160"/>
      <c r="E31" s="26" t="s">
        <v>55</v>
      </c>
      <c r="F31" s="26" t="s">
        <v>22</v>
      </c>
      <c r="G31" s="26" t="s">
        <v>22</v>
      </c>
      <c r="H31" s="170"/>
      <c r="I31" s="27">
        <v>1</v>
      </c>
      <c r="J31" s="26">
        <v>0.6</v>
      </c>
      <c r="K31" s="28">
        <v>3204</v>
      </c>
      <c r="L31" s="27">
        <v>1</v>
      </c>
      <c r="M31" s="26">
        <v>0.88</v>
      </c>
      <c r="N31" s="28">
        <v>3124</v>
      </c>
      <c r="O31" s="29">
        <f>K31+N31</f>
        <v>6328</v>
      </c>
    </row>
    <row r="32" spans="1:15" ht="15" customHeight="1" thickBot="1">
      <c r="A32" s="148"/>
      <c r="B32" s="131"/>
      <c r="C32" s="131"/>
      <c r="D32" s="150"/>
      <c r="E32" s="108" t="s">
        <v>56</v>
      </c>
      <c r="F32" s="30" t="s">
        <v>22</v>
      </c>
      <c r="G32" s="30" t="s">
        <v>18</v>
      </c>
      <c r="H32" s="171"/>
      <c r="I32" s="156" t="s">
        <v>24</v>
      </c>
      <c r="J32" s="157"/>
      <c r="K32" s="157"/>
      <c r="L32" s="157"/>
      <c r="M32" s="157"/>
      <c r="N32" s="158"/>
      <c r="O32" s="53"/>
    </row>
    <row r="33" spans="1:20" ht="15" customHeight="1" thickTop="1">
      <c r="A33" s="123" t="s">
        <v>57</v>
      </c>
      <c r="B33" s="126">
        <v>3</v>
      </c>
      <c r="C33" s="129">
        <v>2</v>
      </c>
      <c r="D33" s="132">
        <v>0.45</v>
      </c>
      <c r="E33" s="105" t="s">
        <v>58</v>
      </c>
      <c r="F33" s="4" t="s">
        <v>22</v>
      </c>
      <c r="G33" s="4" t="s">
        <v>22</v>
      </c>
      <c r="H33" s="135">
        <v>1</v>
      </c>
      <c r="I33" s="172" t="s">
        <v>43</v>
      </c>
      <c r="J33" s="173"/>
      <c r="K33" s="173"/>
      <c r="L33" s="173"/>
      <c r="M33" s="173"/>
      <c r="N33" s="174"/>
      <c r="O33" s="47"/>
    </row>
    <row r="34" spans="1:20" ht="15" customHeight="1">
      <c r="A34" s="124"/>
      <c r="B34" s="127"/>
      <c r="C34" s="130"/>
      <c r="D34" s="133"/>
      <c r="E34" s="26" t="s">
        <v>59</v>
      </c>
      <c r="F34" s="7" t="s">
        <v>22</v>
      </c>
      <c r="G34" s="7" t="s">
        <v>22</v>
      </c>
      <c r="H34" s="136"/>
      <c r="I34" s="8">
        <v>1</v>
      </c>
      <c r="J34" s="7">
        <v>0.94</v>
      </c>
      <c r="K34" s="9">
        <v>475</v>
      </c>
      <c r="L34" s="8">
        <v>1</v>
      </c>
      <c r="M34" s="7">
        <v>1.02</v>
      </c>
      <c r="N34" s="9">
        <v>2538</v>
      </c>
      <c r="O34" s="10">
        <f>K34+N34</f>
        <v>3013</v>
      </c>
    </row>
    <row r="35" spans="1:20" ht="15" customHeight="1">
      <c r="A35" s="124"/>
      <c r="B35" s="127"/>
      <c r="C35" s="130"/>
      <c r="D35" s="133"/>
      <c r="E35" s="106" t="s">
        <v>60</v>
      </c>
      <c r="F35" s="7" t="s">
        <v>22</v>
      </c>
      <c r="G35" s="7" t="s">
        <v>22</v>
      </c>
      <c r="H35" s="136"/>
      <c r="I35" s="8">
        <v>1</v>
      </c>
      <c r="J35" s="7">
        <v>0.88</v>
      </c>
      <c r="K35" s="9">
        <v>1645</v>
      </c>
      <c r="L35" s="8">
        <v>1</v>
      </c>
      <c r="M35" s="7">
        <v>0.45</v>
      </c>
      <c r="N35" s="9">
        <v>1704</v>
      </c>
      <c r="O35" s="10">
        <f>K35+N35</f>
        <v>3349</v>
      </c>
    </row>
    <row r="36" spans="1:20" ht="15" customHeight="1">
      <c r="A36" s="124"/>
      <c r="B36" s="127"/>
      <c r="C36" s="130"/>
      <c r="D36" s="133"/>
      <c r="E36" s="12" t="s">
        <v>61</v>
      </c>
      <c r="F36" s="12" t="s">
        <v>22</v>
      </c>
      <c r="G36" s="12" t="s">
        <v>22</v>
      </c>
      <c r="H36" s="136"/>
      <c r="I36" s="13">
        <v>1</v>
      </c>
      <c r="J36" s="12">
        <v>1</v>
      </c>
      <c r="K36" s="15">
        <v>1412</v>
      </c>
      <c r="L36" s="13">
        <v>1</v>
      </c>
      <c r="M36" s="12">
        <v>0.84</v>
      </c>
      <c r="N36" s="15">
        <v>4283</v>
      </c>
      <c r="O36" s="16">
        <f>K36+N36</f>
        <v>5695</v>
      </c>
    </row>
    <row r="37" spans="1:20" s="25" customFormat="1" ht="15" customHeight="1">
      <c r="A37" s="124"/>
      <c r="B37" s="127"/>
      <c r="C37" s="130"/>
      <c r="D37" s="133"/>
      <c r="E37" s="106" t="s">
        <v>62</v>
      </c>
      <c r="F37" s="7" t="s">
        <v>22</v>
      </c>
      <c r="G37" s="7" t="s">
        <v>22</v>
      </c>
      <c r="H37" s="136"/>
      <c r="I37" s="8">
        <v>1</v>
      </c>
      <c r="J37" s="7">
        <v>1</v>
      </c>
      <c r="K37" s="9">
        <v>1021</v>
      </c>
      <c r="L37" s="8">
        <v>1</v>
      </c>
      <c r="M37" s="7">
        <v>0.5</v>
      </c>
      <c r="N37" s="9">
        <v>3874</v>
      </c>
      <c r="O37" s="10">
        <f>K37+N37</f>
        <v>4895</v>
      </c>
    </row>
    <row r="38" spans="1:20" s="25" customFormat="1" ht="15" customHeight="1">
      <c r="A38" s="124"/>
      <c r="B38" s="127"/>
      <c r="C38" s="130"/>
      <c r="D38" s="133"/>
      <c r="E38" s="106" t="s">
        <v>57</v>
      </c>
      <c r="F38" s="7" t="s">
        <v>18</v>
      </c>
      <c r="G38" s="7" t="s">
        <v>19</v>
      </c>
      <c r="H38" s="136"/>
      <c r="I38" s="138" t="s">
        <v>20</v>
      </c>
      <c r="J38" s="139"/>
      <c r="K38" s="139"/>
      <c r="L38" s="139"/>
      <c r="M38" s="139"/>
      <c r="N38" s="140"/>
      <c r="O38" s="40"/>
    </row>
    <row r="39" spans="1:20" ht="15" customHeight="1" thickBot="1">
      <c r="A39" s="125"/>
      <c r="B39" s="128"/>
      <c r="C39" s="131"/>
      <c r="D39" s="134"/>
      <c r="E39" s="108" t="s">
        <v>63</v>
      </c>
      <c r="F39" s="42" t="s">
        <v>22</v>
      </c>
      <c r="G39" s="42" t="s">
        <v>18</v>
      </c>
      <c r="H39" s="168"/>
      <c r="I39" s="175" t="s">
        <v>24</v>
      </c>
      <c r="J39" s="176"/>
      <c r="K39" s="176"/>
      <c r="L39" s="176"/>
      <c r="M39" s="176"/>
      <c r="N39" s="177"/>
      <c r="O39" s="54"/>
      <c r="R39" s="55"/>
      <c r="S39" s="55"/>
      <c r="T39" s="55"/>
    </row>
    <row r="40" spans="1:20" ht="15" customHeight="1" thickTop="1">
      <c r="A40" s="147" t="s">
        <v>64</v>
      </c>
      <c r="B40" s="126">
        <v>3</v>
      </c>
      <c r="C40" s="126">
        <v>3</v>
      </c>
      <c r="D40" s="149">
        <v>0.24</v>
      </c>
      <c r="E40" s="105" t="s">
        <v>65</v>
      </c>
      <c r="F40" s="20" t="s">
        <v>22</v>
      </c>
      <c r="G40" s="20" t="s">
        <v>18</v>
      </c>
      <c r="H40" s="169">
        <v>2</v>
      </c>
      <c r="I40" s="153" t="s">
        <v>24</v>
      </c>
      <c r="J40" s="154"/>
      <c r="K40" s="154"/>
      <c r="L40" s="154"/>
      <c r="M40" s="154"/>
      <c r="N40" s="155"/>
      <c r="O40" s="24"/>
    </row>
    <row r="41" spans="1:20" ht="15" customHeight="1">
      <c r="A41" s="159"/>
      <c r="B41" s="127"/>
      <c r="C41" s="127"/>
      <c r="D41" s="160"/>
      <c r="E41" s="106" t="s">
        <v>66</v>
      </c>
      <c r="F41" s="26" t="s">
        <v>22</v>
      </c>
      <c r="G41" s="26" t="s">
        <v>18</v>
      </c>
      <c r="H41" s="170"/>
      <c r="I41" s="162" t="s">
        <v>24</v>
      </c>
      <c r="J41" s="163"/>
      <c r="K41" s="163"/>
      <c r="L41" s="163"/>
      <c r="M41" s="163"/>
      <c r="N41" s="164"/>
      <c r="O41" s="51"/>
    </row>
    <row r="42" spans="1:20" ht="15" customHeight="1">
      <c r="A42" s="159"/>
      <c r="B42" s="127"/>
      <c r="C42" s="127"/>
      <c r="D42" s="160"/>
      <c r="E42" s="106" t="s">
        <v>67</v>
      </c>
      <c r="F42" s="26" t="s">
        <v>22</v>
      </c>
      <c r="G42" s="26" t="s">
        <v>22</v>
      </c>
      <c r="H42" s="170"/>
      <c r="I42" s="162" t="s">
        <v>37</v>
      </c>
      <c r="J42" s="163"/>
      <c r="K42" s="163"/>
      <c r="L42" s="163"/>
      <c r="M42" s="163"/>
      <c r="N42" s="164"/>
      <c r="O42" s="51"/>
    </row>
    <row r="43" spans="1:20" ht="15" customHeight="1">
      <c r="A43" s="159"/>
      <c r="B43" s="127"/>
      <c r="C43" s="127"/>
      <c r="D43" s="160"/>
      <c r="E43" s="106" t="s">
        <v>64</v>
      </c>
      <c r="F43" s="26" t="s">
        <v>18</v>
      </c>
      <c r="G43" s="26" t="s">
        <v>68</v>
      </c>
      <c r="H43" s="170"/>
      <c r="I43" s="162" t="s">
        <v>20</v>
      </c>
      <c r="J43" s="163"/>
      <c r="K43" s="163"/>
      <c r="L43" s="163"/>
      <c r="M43" s="163"/>
      <c r="N43" s="164"/>
      <c r="O43" s="51"/>
    </row>
    <row r="44" spans="1:20" s="25" customFormat="1" ht="15" customHeight="1">
      <c r="A44" s="159"/>
      <c r="B44" s="127"/>
      <c r="C44" s="127"/>
      <c r="D44" s="160"/>
      <c r="E44" s="26" t="s">
        <v>69</v>
      </c>
      <c r="F44" s="26" t="s">
        <v>22</v>
      </c>
      <c r="G44" s="26" t="s">
        <v>22</v>
      </c>
      <c r="H44" s="170"/>
      <c r="I44" s="27">
        <v>1</v>
      </c>
      <c r="J44" s="26">
        <v>0.8</v>
      </c>
      <c r="K44" s="28">
        <v>1748</v>
      </c>
      <c r="L44" s="27">
        <v>1</v>
      </c>
      <c r="M44" s="26">
        <v>0.88</v>
      </c>
      <c r="N44" s="28">
        <v>3621</v>
      </c>
      <c r="O44" s="29">
        <f>K44+N44</f>
        <v>5369</v>
      </c>
    </row>
    <row r="45" spans="1:20" ht="15" customHeight="1" thickBot="1">
      <c r="A45" s="148"/>
      <c r="B45" s="128"/>
      <c r="C45" s="128"/>
      <c r="D45" s="150"/>
      <c r="E45" s="30" t="s">
        <v>70</v>
      </c>
      <c r="F45" s="30" t="s">
        <v>22</v>
      </c>
      <c r="G45" s="30" t="s">
        <v>22</v>
      </c>
      <c r="H45" s="171"/>
      <c r="I45" s="31">
        <v>1</v>
      </c>
      <c r="J45" s="30">
        <v>0.88</v>
      </c>
      <c r="K45" s="32">
        <v>1071</v>
      </c>
      <c r="L45" s="31">
        <v>1</v>
      </c>
      <c r="M45" s="30">
        <v>0.93</v>
      </c>
      <c r="N45" s="32">
        <v>2159</v>
      </c>
      <c r="O45" s="29">
        <f>K45+N45</f>
        <v>3230</v>
      </c>
    </row>
    <row r="46" spans="1:20" s="25" customFormat="1" ht="15" customHeight="1" thickTop="1">
      <c r="A46" s="123" t="s">
        <v>71</v>
      </c>
      <c r="B46" s="165">
        <v>1</v>
      </c>
      <c r="C46" s="126">
        <v>3</v>
      </c>
      <c r="D46" s="132">
        <v>-0.13</v>
      </c>
      <c r="E46" s="105" t="s">
        <v>72</v>
      </c>
      <c r="F46" s="4" t="s">
        <v>22</v>
      </c>
      <c r="G46" s="4" t="s">
        <v>22</v>
      </c>
      <c r="H46" s="135">
        <v>0</v>
      </c>
      <c r="I46" s="35">
        <v>1</v>
      </c>
      <c r="J46" s="4">
        <v>0.12</v>
      </c>
      <c r="K46" s="36">
        <v>573</v>
      </c>
      <c r="L46" s="35">
        <v>1</v>
      </c>
      <c r="M46" s="4">
        <v>0.99</v>
      </c>
      <c r="N46" s="36">
        <v>2761</v>
      </c>
      <c r="O46" s="37">
        <f>K46+N46</f>
        <v>3334</v>
      </c>
    </row>
    <row r="47" spans="1:20" s="25" customFormat="1" ht="15" customHeight="1">
      <c r="A47" s="124"/>
      <c r="B47" s="166"/>
      <c r="C47" s="127"/>
      <c r="D47" s="133"/>
      <c r="E47" s="106" t="s">
        <v>71</v>
      </c>
      <c r="F47" s="7" t="s">
        <v>18</v>
      </c>
      <c r="G47" s="7" t="s">
        <v>19</v>
      </c>
      <c r="H47" s="136"/>
      <c r="I47" s="138" t="s">
        <v>20</v>
      </c>
      <c r="J47" s="139"/>
      <c r="K47" s="139"/>
      <c r="L47" s="139"/>
      <c r="M47" s="139"/>
      <c r="N47" s="140"/>
      <c r="O47" s="40"/>
    </row>
    <row r="48" spans="1:20" s="25" customFormat="1" ht="15" customHeight="1">
      <c r="A48" s="124"/>
      <c r="B48" s="166"/>
      <c r="C48" s="127"/>
      <c r="D48" s="133"/>
      <c r="E48" s="106" t="s">
        <v>73</v>
      </c>
      <c r="F48" s="7" t="s">
        <v>22</v>
      </c>
      <c r="G48" s="7" t="s">
        <v>22</v>
      </c>
      <c r="H48" s="136"/>
      <c r="I48" s="8">
        <v>1</v>
      </c>
      <c r="J48" s="7">
        <v>0.8</v>
      </c>
      <c r="K48" s="9">
        <v>762</v>
      </c>
      <c r="L48" s="8">
        <v>1</v>
      </c>
      <c r="M48" s="7">
        <v>0.9</v>
      </c>
      <c r="N48" s="9">
        <v>3109</v>
      </c>
      <c r="O48" s="10">
        <f>K48+N48</f>
        <v>3871</v>
      </c>
    </row>
    <row r="49" spans="1:20" s="25" customFormat="1" ht="15" customHeight="1">
      <c r="A49" s="124"/>
      <c r="B49" s="166"/>
      <c r="C49" s="127"/>
      <c r="D49" s="133"/>
      <c r="E49" s="106" t="s">
        <v>74</v>
      </c>
      <c r="F49" s="7" t="s">
        <v>22</v>
      </c>
      <c r="G49" s="7" t="s">
        <v>22</v>
      </c>
      <c r="H49" s="136"/>
      <c r="I49" s="8">
        <v>1</v>
      </c>
      <c r="J49" s="7">
        <v>0.2</v>
      </c>
      <c r="K49" s="9">
        <v>222</v>
      </c>
      <c r="L49" s="8">
        <v>1</v>
      </c>
      <c r="M49" s="7">
        <v>0.41</v>
      </c>
      <c r="N49" s="9">
        <v>1857</v>
      </c>
      <c r="O49" s="10">
        <f t="shared" ref="O49:O50" si="1">K49+N49</f>
        <v>2079</v>
      </c>
    </row>
    <row r="50" spans="1:20" s="25" customFormat="1" ht="15" customHeight="1" thickBot="1">
      <c r="A50" s="125"/>
      <c r="B50" s="167"/>
      <c r="C50" s="128"/>
      <c r="D50" s="134"/>
      <c r="E50" s="108" t="s">
        <v>75</v>
      </c>
      <c r="F50" s="42" t="s">
        <v>22</v>
      </c>
      <c r="G50" s="42" t="s">
        <v>22</v>
      </c>
      <c r="H50" s="168"/>
      <c r="I50" s="43">
        <v>1</v>
      </c>
      <c r="J50" s="42">
        <v>0.1</v>
      </c>
      <c r="K50" s="44">
        <v>204</v>
      </c>
      <c r="L50" s="43">
        <v>1</v>
      </c>
      <c r="M50" s="42">
        <v>0.2</v>
      </c>
      <c r="N50" s="44">
        <v>873</v>
      </c>
      <c r="O50" s="10">
        <f t="shared" si="1"/>
        <v>1077</v>
      </c>
    </row>
    <row r="51" spans="1:20" s="25" customFormat="1" ht="15" customHeight="1" thickTop="1">
      <c r="A51" s="147" t="s">
        <v>76</v>
      </c>
      <c r="B51" s="126">
        <v>3</v>
      </c>
      <c r="C51" s="126">
        <v>3</v>
      </c>
      <c r="D51" s="149">
        <v>0.09</v>
      </c>
      <c r="E51" s="105" t="s">
        <v>77</v>
      </c>
      <c r="F51" s="20" t="s">
        <v>22</v>
      </c>
      <c r="G51" s="20" t="s">
        <v>22</v>
      </c>
      <c r="H51" s="151">
        <v>0</v>
      </c>
      <c r="I51" s="48">
        <v>1</v>
      </c>
      <c r="J51" s="20">
        <v>0.2</v>
      </c>
      <c r="K51" s="49">
        <v>147</v>
      </c>
      <c r="L51" s="48">
        <v>1</v>
      </c>
      <c r="M51" s="20">
        <v>0.2</v>
      </c>
      <c r="N51" s="49">
        <v>1110</v>
      </c>
      <c r="O51" s="50">
        <f>K51+N51</f>
        <v>1257</v>
      </c>
    </row>
    <row r="52" spans="1:20" s="25" customFormat="1" ht="15" customHeight="1">
      <c r="A52" s="159"/>
      <c r="B52" s="127"/>
      <c r="C52" s="127"/>
      <c r="D52" s="160"/>
      <c r="E52" s="26" t="s">
        <v>78</v>
      </c>
      <c r="F52" s="26" t="s">
        <v>22</v>
      </c>
      <c r="G52" s="26" t="s">
        <v>22</v>
      </c>
      <c r="H52" s="161"/>
      <c r="I52" s="27">
        <v>1</v>
      </c>
      <c r="J52" s="26">
        <v>1</v>
      </c>
      <c r="K52" s="28">
        <v>1734</v>
      </c>
      <c r="L52" s="27">
        <v>2</v>
      </c>
      <c r="M52" s="52" t="s">
        <v>79</v>
      </c>
      <c r="N52" s="28">
        <v>4638</v>
      </c>
      <c r="O52" s="29">
        <f>K52+N52</f>
        <v>6372</v>
      </c>
    </row>
    <row r="53" spans="1:20" s="25" customFormat="1" ht="15" customHeight="1">
      <c r="A53" s="159"/>
      <c r="B53" s="127"/>
      <c r="C53" s="127"/>
      <c r="D53" s="160"/>
      <c r="E53" s="106" t="s">
        <v>80</v>
      </c>
      <c r="F53" s="26" t="s">
        <v>22</v>
      </c>
      <c r="G53" s="26" t="s">
        <v>22</v>
      </c>
      <c r="H53" s="161"/>
      <c r="I53" s="27">
        <v>1</v>
      </c>
      <c r="J53" s="26">
        <v>1.5</v>
      </c>
      <c r="K53" s="28">
        <v>1466</v>
      </c>
      <c r="L53" s="27">
        <v>1</v>
      </c>
      <c r="M53" s="26">
        <v>0.52</v>
      </c>
      <c r="N53" s="28">
        <v>5272</v>
      </c>
      <c r="O53" s="29">
        <v>6738</v>
      </c>
    </row>
    <row r="54" spans="1:20" s="25" customFormat="1" ht="15" customHeight="1">
      <c r="A54" s="159"/>
      <c r="B54" s="127"/>
      <c r="C54" s="127"/>
      <c r="D54" s="160"/>
      <c r="E54" s="106" t="s">
        <v>81</v>
      </c>
      <c r="F54" s="26" t="s">
        <v>22</v>
      </c>
      <c r="G54" s="26" t="s">
        <v>22</v>
      </c>
      <c r="H54" s="161"/>
      <c r="I54" s="27">
        <v>1</v>
      </c>
      <c r="J54" s="26">
        <v>0.22</v>
      </c>
      <c r="K54" s="28">
        <v>478</v>
      </c>
      <c r="L54" s="27">
        <v>1</v>
      </c>
      <c r="M54" s="26">
        <v>0.56999999999999995</v>
      </c>
      <c r="N54" s="28">
        <v>2613</v>
      </c>
      <c r="O54" s="29">
        <v>3091</v>
      </c>
    </row>
    <row r="55" spans="1:20" s="25" customFormat="1" ht="15" customHeight="1">
      <c r="A55" s="159"/>
      <c r="B55" s="127"/>
      <c r="C55" s="127"/>
      <c r="D55" s="160"/>
      <c r="E55" s="26" t="s">
        <v>82</v>
      </c>
      <c r="F55" s="26" t="s">
        <v>22</v>
      </c>
      <c r="G55" s="26" t="s">
        <v>22</v>
      </c>
      <c r="H55" s="161"/>
      <c r="I55" s="27">
        <v>1</v>
      </c>
      <c r="J55" s="26">
        <v>0.66</v>
      </c>
      <c r="K55" s="28">
        <v>640</v>
      </c>
      <c r="L55" s="27">
        <v>1</v>
      </c>
      <c r="M55" s="26">
        <v>0.81</v>
      </c>
      <c r="N55" s="28">
        <v>1962</v>
      </c>
      <c r="O55" s="29">
        <v>2602</v>
      </c>
    </row>
    <row r="56" spans="1:20" ht="15" customHeight="1">
      <c r="A56" s="159"/>
      <c r="B56" s="127"/>
      <c r="C56" s="127"/>
      <c r="D56" s="160"/>
      <c r="E56" s="26" t="s">
        <v>83</v>
      </c>
      <c r="F56" s="26" t="s">
        <v>22</v>
      </c>
      <c r="G56" s="26" t="s">
        <v>22</v>
      </c>
      <c r="H56" s="161"/>
      <c r="I56" s="27">
        <v>3</v>
      </c>
      <c r="J56" s="52" t="s">
        <v>84</v>
      </c>
      <c r="K56" s="28">
        <v>3119</v>
      </c>
      <c r="L56" s="27">
        <v>1</v>
      </c>
      <c r="M56" s="26">
        <v>0.88</v>
      </c>
      <c r="N56" s="28">
        <v>5700</v>
      </c>
      <c r="O56" s="29">
        <f>K56+N56</f>
        <v>8819</v>
      </c>
    </row>
    <row r="57" spans="1:20" s="25" customFormat="1" ht="15" customHeight="1">
      <c r="A57" s="159"/>
      <c r="B57" s="127"/>
      <c r="C57" s="127"/>
      <c r="D57" s="160"/>
      <c r="E57" s="106" t="s">
        <v>76</v>
      </c>
      <c r="F57" s="26" t="s">
        <v>18</v>
      </c>
      <c r="G57" s="26" t="s">
        <v>19</v>
      </c>
      <c r="H57" s="161"/>
      <c r="I57" s="162" t="s">
        <v>20</v>
      </c>
      <c r="J57" s="163"/>
      <c r="K57" s="163"/>
      <c r="L57" s="163"/>
      <c r="M57" s="163"/>
      <c r="N57" s="164"/>
      <c r="O57" s="51"/>
    </row>
    <row r="58" spans="1:20" s="25" customFormat="1" ht="15" customHeight="1" thickBot="1">
      <c r="A58" s="148"/>
      <c r="B58" s="128"/>
      <c r="C58" s="128"/>
      <c r="D58" s="150"/>
      <c r="E58" s="108" t="s">
        <v>85</v>
      </c>
      <c r="F58" s="30" t="s">
        <v>22</v>
      </c>
      <c r="G58" s="30" t="s">
        <v>22</v>
      </c>
      <c r="H58" s="152"/>
      <c r="I58" s="156" t="s">
        <v>86</v>
      </c>
      <c r="J58" s="157"/>
      <c r="K58" s="157"/>
      <c r="L58" s="157"/>
      <c r="M58" s="157"/>
      <c r="N58" s="158"/>
      <c r="O58" s="34"/>
    </row>
    <row r="59" spans="1:20" s="25" customFormat="1" ht="24" customHeight="1" thickTop="1" thickBot="1">
      <c r="A59" s="56" t="s">
        <v>87</v>
      </c>
      <c r="B59" s="57">
        <v>1</v>
      </c>
      <c r="C59" s="58">
        <v>2</v>
      </c>
      <c r="D59" s="59">
        <v>-0.03</v>
      </c>
      <c r="E59" s="109" t="s">
        <v>87</v>
      </c>
      <c r="F59" s="60" t="s">
        <v>18</v>
      </c>
      <c r="G59" s="60" t="s">
        <v>19</v>
      </c>
      <c r="H59" s="61">
        <v>0</v>
      </c>
      <c r="I59" s="144" t="s">
        <v>20</v>
      </c>
      <c r="J59" s="145"/>
      <c r="K59" s="145"/>
      <c r="L59" s="145"/>
      <c r="M59" s="145"/>
      <c r="N59" s="146"/>
      <c r="O59" s="62"/>
      <c r="R59" s="63"/>
      <c r="S59" s="63"/>
      <c r="T59" s="63"/>
    </row>
    <row r="60" spans="1:20" s="25" customFormat="1" ht="15" customHeight="1" thickTop="1">
      <c r="A60" s="147" t="s">
        <v>88</v>
      </c>
      <c r="B60" s="129">
        <v>2</v>
      </c>
      <c r="C60" s="126">
        <v>3</v>
      </c>
      <c r="D60" s="149">
        <v>-0.05</v>
      </c>
      <c r="E60" s="105" t="s">
        <v>89</v>
      </c>
      <c r="F60" s="20" t="s">
        <v>22</v>
      </c>
      <c r="G60" s="20" t="s">
        <v>68</v>
      </c>
      <c r="H60" s="151">
        <v>0</v>
      </c>
      <c r="I60" s="153" t="s">
        <v>90</v>
      </c>
      <c r="J60" s="154"/>
      <c r="K60" s="154"/>
      <c r="L60" s="154"/>
      <c r="M60" s="154"/>
      <c r="N60" s="155"/>
      <c r="O60" s="24"/>
    </row>
    <row r="61" spans="1:20" s="25" customFormat="1" ht="15" customHeight="1" thickBot="1">
      <c r="A61" s="148"/>
      <c r="B61" s="131"/>
      <c r="C61" s="128"/>
      <c r="D61" s="150"/>
      <c r="E61" s="108" t="s">
        <v>88</v>
      </c>
      <c r="F61" s="30" t="s">
        <v>18</v>
      </c>
      <c r="G61" s="30" t="s">
        <v>19</v>
      </c>
      <c r="H61" s="152"/>
      <c r="I61" s="156" t="s">
        <v>20</v>
      </c>
      <c r="J61" s="157"/>
      <c r="K61" s="157"/>
      <c r="L61" s="157"/>
      <c r="M61" s="157"/>
      <c r="N61" s="158"/>
      <c r="O61" s="53"/>
    </row>
    <row r="62" spans="1:20" s="25" customFormat="1" ht="15" customHeight="1" thickTop="1">
      <c r="A62" s="123" t="s">
        <v>91</v>
      </c>
      <c r="B62" s="126">
        <v>3</v>
      </c>
      <c r="C62" s="129">
        <v>2</v>
      </c>
      <c r="D62" s="132">
        <v>0.12</v>
      </c>
      <c r="E62" s="20" t="s">
        <v>92</v>
      </c>
      <c r="F62" s="4" t="s">
        <v>22</v>
      </c>
      <c r="G62" s="4" t="s">
        <v>22</v>
      </c>
      <c r="H62" s="135">
        <v>1</v>
      </c>
      <c r="I62" s="35">
        <v>1</v>
      </c>
      <c r="J62" s="4">
        <v>0.94</v>
      </c>
      <c r="K62" s="36">
        <v>116</v>
      </c>
      <c r="L62" s="35">
        <v>2</v>
      </c>
      <c r="M62" s="64" t="s">
        <v>93</v>
      </c>
      <c r="N62" s="36">
        <v>2187</v>
      </c>
      <c r="O62" s="37">
        <f>K62+N62</f>
        <v>2303</v>
      </c>
    </row>
    <row r="63" spans="1:20" s="25" customFormat="1" ht="15" customHeight="1">
      <c r="A63" s="124"/>
      <c r="B63" s="127"/>
      <c r="C63" s="130"/>
      <c r="D63" s="133"/>
      <c r="E63" s="106" t="s">
        <v>94</v>
      </c>
      <c r="F63" s="7" t="s">
        <v>22</v>
      </c>
      <c r="G63" s="7" t="s">
        <v>18</v>
      </c>
      <c r="H63" s="136"/>
      <c r="I63" s="138" t="s">
        <v>24</v>
      </c>
      <c r="J63" s="139"/>
      <c r="K63" s="139"/>
      <c r="L63" s="139"/>
      <c r="M63" s="139"/>
      <c r="N63" s="140"/>
      <c r="O63" s="40"/>
    </row>
    <row r="64" spans="1:20" s="25" customFormat="1" ht="15" customHeight="1">
      <c r="A64" s="124"/>
      <c r="B64" s="127"/>
      <c r="C64" s="130"/>
      <c r="D64" s="133"/>
      <c r="E64" s="26" t="s">
        <v>95</v>
      </c>
      <c r="F64" s="7" t="s">
        <v>22</v>
      </c>
      <c r="G64" s="7" t="s">
        <v>22</v>
      </c>
      <c r="H64" s="137"/>
      <c r="I64" s="8">
        <v>1</v>
      </c>
      <c r="J64" s="7">
        <v>1</v>
      </c>
      <c r="K64" s="9">
        <v>2232</v>
      </c>
      <c r="L64" s="8">
        <v>2</v>
      </c>
      <c r="M64" s="7">
        <v>0.75</v>
      </c>
      <c r="N64" s="9">
        <v>3829</v>
      </c>
      <c r="O64" s="10">
        <f>K64+N64</f>
        <v>6061</v>
      </c>
    </row>
    <row r="65" spans="1:15" s="25" customFormat="1" ht="15" customHeight="1" thickBot="1">
      <c r="A65" s="125"/>
      <c r="B65" s="128"/>
      <c r="C65" s="131"/>
      <c r="D65" s="134"/>
      <c r="E65" s="108" t="s">
        <v>91</v>
      </c>
      <c r="F65" s="42" t="s">
        <v>18</v>
      </c>
      <c r="G65" s="42" t="s">
        <v>19</v>
      </c>
      <c r="H65" s="65"/>
      <c r="I65" s="141" t="s">
        <v>20</v>
      </c>
      <c r="J65" s="142"/>
      <c r="K65" s="142"/>
      <c r="L65" s="142"/>
      <c r="M65" s="142"/>
      <c r="N65" s="143"/>
      <c r="O65" s="54"/>
    </row>
    <row r="66" spans="1:15" s="25" customFormat="1" ht="15" customHeight="1" thickTop="1">
      <c r="A66" s="66"/>
      <c r="B66" s="67"/>
      <c r="C66" s="67"/>
      <c r="D66" s="67"/>
      <c r="E66" s="66"/>
      <c r="F66" s="66"/>
      <c r="G66" s="66"/>
      <c r="H66" s="66"/>
      <c r="I66" s="17"/>
      <c r="J66" s="17"/>
      <c r="K66" s="17"/>
      <c r="L66" s="17"/>
      <c r="M66" s="17"/>
      <c r="N66" s="17"/>
      <c r="O66" s="66"/>
    </row>
    <row r="67" spans="1:15" s="25" customFormat="1" ht="15" customHeight="1">
      <c r="A67" s="118" t="s">
        <v>96</v>
      </c>
      <c r="B67" s="68">
        <v>1</v>
      </c>
      <c r="C67" s="119" t="s">
        <v>97</v>
      </c>
      <c r="D67" s="119"/>
      <c r="E67" s="66"/>
      <c r="F67" s="66"/>
      <c r="G67" s="66"/>
      <c r="H67" s="66"/>
      <c r="I67" s="17"/>
      <c r="J67" s="17"/>
      <c r="K67" s="17"/>
      <c r="L67" s="17"/>
      <c r="M67" s="17"/>
      <c r="N67" s="17"/>
      <c r="O67" s="66"/>
    </row>
    <row r="68" spans="1:15" s="25" customFormat="1" ht="15" customHeight="1">
      <c r="A68" s="118"/>
      <c r="B68" s="69">
        <v>2</v>
      </c>
      <c r="C68" s="120" t="s">
        <v>98</v>
      </c>
      <c r="D68" s="120"/>
      <c r="E68" s="66"/>
      <c r="F68" s="66"/>
      <c r="G68" s="66"/>
      <c r="H68" s="66"/>
      <c r="I68" s="17"/>
      <c r="J68" s="17"/>
      <c r="K68" s="17"/>
      <c r="L68" s="17"/>
      <c r="M68" s="17"/>
      <c r="N68" s="17"/>
      <c r="O68" s="66"/>
    </row>
    <row r="69" spans="1:15" s="25" customFormat="1" ht="15" customHeight="1">
      <c r="A69" s="118"/>
      <c r="B69" s="70">
        <v>3</v>
      </c>
      <c r="C69" s="121" t="s">
        <v>99</v>
      </c>
      <c r="D69" s="121"/>
      <c r="E69" s="66"/>
      <c r="F69" s="66"/>
      <c r="G69" s="66"/>
      <c r="H69" s="66"/>
      <c r="I69" s="17"/>
      <c r="J69" s="17"/>
      <c r="K69" s="17"/>
      <c r="L69" s="17"/>
      <c r="M69" s="17"/>
      <c r="N69" s="17"/>
      <c r="O69" s="66"/>
    </row>
    <row r="70" spans="1:15" s="25" customFormat="1" ht="15" customHeight="1">
      <c r="A70" s="17"/>
      <c r="B70" s="71">
        <v>4</v>
      </c>
      <c r="C70" s="122" t="s">
        <v>100</v>
      </c>
      <c r="D70" s="122"/>
      <c r="E70" s="66"/>
      <c r="F70" s="66"/>
      <c r="G70" s="66"/>
      <c r="H70" s="66"/>
      <c r="I70" s="17"/>
      <c r="J70" s="17"/>
      <c r="K70" s="17"/>
      <c r="L70" s="17"/>
      <c r="M70" s="17"/>
      <c r="N70" s="17"/>
      <c r="O70" s="66"/>
    </row>
    <row r="71" spans="1:15" ht="15" customHeight="1">
      <c r="A71" s="72" t="s">
        <v>15</v>
      </c>
      <c r="B71" s="117" t="s">
        <v>101</v>
      </c>
      <c r="C71" s="117"/>
      <c r="D71" s="117"/>
      <c r="E71" s="73"/>
      <c r="F71" s="73"/>
      <c r="G71" s="73"/>
      <c r="I71" s="73"/>
      <c r="J71" s="74"/>
      <c r="K71" s="73"/>
      <c r="L71" s="73"/>
      <c r="M71" s="74"/>
    </row>
    <row r="72" spans="1:15" ht="15" customHeight="1">
      <c r="A72" s="72" t="s">
        <v>16</v>
      </c>
      <c r="B72" s="117" t="s">
        <v>102</v>
      </c>
      <c r="C72" s="117"/>
      <c r="D72" s="117"/>
      <c r="E72" s="73"/>
      <c r="F72" s="73"/>
      <c r="G72" s="73"/>
      <c r="I72" s="73"/>
      <c r="J72" s="74"/>
      <c r="K72" s="73"/>
      <c r="L72" s="73"/>
      <c r="M72" s="74"/>
    </row>
    <row r="73" spans="1:15" ht="15" customHeight="1">
      <c r="A73" s="72" t="s">
        <v>10</v>
      </c>
      <c r="B73" s="75" t="s">
        <v>103</v>
      </c>
      <c r="C73" s="75"/>
      <c r="D73" s="75"/>
      <c r="I73" s="73"/>
      <c r="J73" s="74"/>
      <c r="K73" s="73"/>
      <c r="L73" s="73"/>
      <c r="M73" s="74"/>
    </row>
    <row r="74" spans="1:15" ht="15" customHeight="1">
      <c r="A74" s="72" t="s">
        <v>12</v>
      </c>
      <c r="B74" s="75" t="s">
        <v>104</v>
      </c>
      <c r="C74" s="75"/>
      <c r="D74" s="75"/>
      <c r="E74" s="73"/>
      <c r="F74" s="73"/>
      <c r="G74" s="73"/>
      <c r="I74" s="73"/>
      <c r="J74" s="74"/>
      <c r="K74" s="73"/>
      <c r="L74" s="73"/>
      <c r="M74" s="74"/>
    </row>
    <row r="75" spans="1:15" ht="15" customHeight="1">
      <c r="A75" s="110" t="s">
        <v>105</v>
      </c>
      <c r="B75" s="2"/>
      <c r="E75" s="73"/>
      <c r="F75" s="73"/>
      <c r="G75" s="73"/>
      <c r="I75" s="73"/>
      <c r="J75" s="74"/>
      <c r="K75" s="73"/>
      <c r="L75" s="73"/>
      <c r="M75" s="74"/>
    </row>
    <row r="76" spans="1:15">
      <c r="A76" s="115" t="s">
        <v>106</v>
      </c>
    </row>
    <row r="77" spans="1:15">
      <c r="A77" s="116" t="s">
        <v>107</v>
      </c>
    </row>
  </sheetData>
  <mergeCells count="111">
    <mergeCell ref="O1:O3"/>
    <mergeCell ref="I2:I3"/>
    <mergeCell ref="J2:J3"/>
    <mergeCell ref="K2:K3"/>
    <mergeCell ref="L2:L3"/>
    <mergeCell ref="M2:M3"/>
    <mergeCell ref="A1:A3"/>
    <mergeCell ref="B1:C2"/>
    <mergeCell ref="D1:D3"/>
    <mergeCell ref="E1:E3"/>
    <mergeCell ref="F1:F3"/>
    <mergeCell ref="G1:G3"/>
    <mergeCell ref="N2:N3"/>
    <mergeCell ref="A4:A8"/>
    <mergeCell ref="B4:B8"/>
    <mergeCell ref="C4:C8"/>
    <mergeCell ref="D4:D8"/>
    <mergeCell ref="H4:H8"/>
    <mergeCell ref="I4:N4"/>
    <mergeCell ref="I6:N6"/>
    <mergeCell ref="I8:N8"/>
    <mergeCell ref="H1:H3"/>
    <mergeCell ref="I1:K1"/>
    <mergeCell ref="L1:N1"/>
    <mergeCell ref="A9:A11"/>
    <mergeCell ref="B9:B11"/>
    <mergeCell ref="C9:C11"/>
    <mergeCell ref="D9:D11"/>
    <mergeCell ref="H9:H11"/>
    <mergeCell ref="A12:A19"/>
    <mergeCell ref="B12:B19"/>
    <mergeCell ref="C12:C19"/>
    <mergeCell ref="D12:D19"/>
    <mergeCell ref="H12:H19"/>
    <mergeCell ref="A23:A24"/>
    <mergeCell ref="B23:B24"/>
    <mergeCell ref="C23:C24"/>
    <mergeCell ref="D23:D24"/>
    <mergeCell ref="H23:H24"/>
    <mergeCell ref="I23:N23"/>
    <mergeCell ref="I13:N13"/>
    <mergeCell ref="I17:N17"/>
    <mergeCell ref="A20:A22"/>
    <mergeCell ref="B20:B22"/>
    <mergeCell ref="C20:C22"/>
    <mergeCell ref="D20:D22"/>
    <mergeCell ref="H20:H22"/>
    <mergeCell ref="I20:N20"/>
    <mergeCell ref="I21:N21"/>
    <mergeCell ref="I16:N16"/>
    <mergeCell ref="A33:A39"/>
    <mergeCell ref="B33:B39"/>
    <mergeCell ref="C33:C39"/>
    <mergeCell ref="D33:D39"/>
    <mergeCell ref="H33:H39"/>
    <mergeCell ref="I33:N33"/>
    <mergeCell ref="I38:N38"/>
    <mergeCell ref="I39:N39"/>
    <mergeCell ref="A25:A32"/>
    <mergeCell ref="B25:B32"/>
    <mergeCell ref="C25:C32"/>
    <mergeCell ref="D25:D32"/>
    <mergeCell ref="H25:H32"/>
    <mergeCell ref="I26:N26"/>
    <mergeCell ref="I29:N29"/>
    <mergeCell ref="I32:N32"/>
    <mergeCell ref="I28:N28"/>
    <mergeCell ref="A40:A45"/>
    <mergeCell ref="B40:B45"/>
    <mergeCell ref="C40:C45"/>
    <mergeCell ref="D40:D45"/>
    <mergeCell ref="H40:H45"/>
    <mergeCell ref="I40:N40"/>
    <mergeCell ref="I41:N41"/>
    <mergeCell ref="I42:N42"/>
    <mergeCell ref="I43:N43"/>
    <mergeCell ref="A51:A58"/>
    <mergeCell ref="B51:B58"/>
    <mergeCell ref="C51:C58"/>
    <mergeCell ref="D51:D58"/>
    <mergeCell ref="H51:H58"/>
    <mergeCell ref="I57:N57"/>
    <mergeCell ref="A46:A50"/>
    <mergeCell ref="B46:B50"/>
    <mergeCell ref="C46:C50"/>
    <mergeCell ref="D46:D50"/>
    <mergeCell ref="H46:H50"/>
    <mergeCell ref="I47:N47"/>
    <mergeCell ref="I58:N58"/>
    <mergeCell ref="H62:H64"/>
    <mergeCell ref="I63:N63"/>
    <mergeCell ref="I65:N65"/>
    <mergeCell ref="I59:N59"/>
    <mergeCell ref="A60:A61"/>
    <mergeCell ref="B60:B61"/>
    <mergeCell ref="C60:C61"/>
    <mergeCell ref="D60:D61"/>
    <mergeCell ref="H60:H61"/>
    <mergeCell ref="I60:N60"/>
    <mergeCell ref="I61:N61"/>
    <mergeCell ref="B72:D72"/>
    <mergeCell ref="A67:A69"/>
    <mergeCell ref="C67:D67"/>
    <mergeCell ref="C68:D68"/>
    <mergeCell ref="C69:D69"/>
    <mergeCell ref="C70:D70"/>
    <mergeCell ref="B71:D71"/>
    <mergeCell ref="A62:A65"/>
    <mergeCell ref="B62:B65"/>
    <mergeCell ref="C62:C65"/>
    <mergeCell ref="D62:D65"/>
  </mergeCells>
  <conditionalFormatting sqref="A71:B71">
    <cfRule type="duplicateValues" dxfId="57" priority="1"/>
  </conditionalFormatting>
  <pageMargins left="0.7" right="0.7" top="0.75" bottom="0.75" header="0.3" footer="0.3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B61DA-EA00-45C9-A756-7E0E4649D8C5}">
  <dimension ref="A1:L30"/>
  <sheetViews>
    <sheetView tabSelected="1" workbookViewId="0">
      <selection activeCell="E30" sqref="E30"/>
    </sheetView>
  </sheetViews>
  <sheetFormatPr defaultRowHeight="15.75"/>
  <cols>
    <col min="1" max="1" width="33.7109375" style="66" bestFit="1" customWidth="1"/>
    <col min="2" max="2" width="10" style="66" customWidth="1"/>
    <col min="3" max="3" width="9.5703125" style="66" customWidth="1"/>
    <col min="4" max="4" width="22.42578125" style="66" customWidth="1"/>
    <col min="5" max="5" width="24.28515625" style="2" bestFit="1" customWidth="1"/>
    <col min="6" max="10" width="13.5703125" style="2" customWidth="1"/>
    <col min="11" max="11" width="13.5703125" style="73" customWidth="1"/>
    <col min="12" max="12" width="16.28515625" style="73" customWidth="1"/>
    <col min="13" max="16" width="9.140625" style="2"/>
    <col min="17" max="17" width="24" style="2" customWidth="1"/>
    <col min="18" max="16384" width="9.140625" style="2"/>
  </cols>
  <sheetData>
    <row r="1" spans="1:12" ht="26.25" customHeight="1">
      <c r="A1" s="206" t="s">
        <v>0</v>
      </c>
      <c r="B1" s="202" t="s">
        <v>1</v>
      </c>
      <c r="C1" s="202"/>
      <c r="D1" s="202" t="s">
        <v>2</v>
      </c>
      <c r="E1" s="206" t="s">
        <v>3</v>
      </c>
      <c r="F1" s="206" t="s">
        <v>7</v>
      </c>
      <c r="G1" s="206"/>
      <c r="H1" s="206"/>
      <c r="I1" s="206" t="s">
        <v>8</v>
      </c>
      <c r="J1" s="206"/>
      <c r="K1" s="206"/>
      <c r="L1" s="202" t="s">
        <v>9</v>
      </c>
    </row>
    <row r="2" spans="1:12" ht="24" customHeight="1">
      <c r="A2" s="206"/>
      <c r="B2" s="202"/>
      <c r="C2" s="202"/>
      <c r="D2" s="202"/>
      <c r="E2" s="206"/>
      <c r="F2" s="202" t="s">
        <v>10</v>
      </c>
      <c r="G2" s="202" t="s">
        <v>11</v>
      </c>
      <c r="H2" s="202" t="s">
        <v>12</v>
      </c>
      <c r="I2" s="202" t="s">
        <v>13</v>
      </c>
      <c r="J2" s="202" t="s">
        <v>11</v>
      </c>
      <c r="K2" s="202" t="s">
        <v>14</v>
      </c>
      <c r="L2" s="202"/>
    </row>
    <row r="3" spans="1:12">
      <c r="A3" s="206"/>
      <c r="B3" s="1" t="s">
        <v>15</v>
      </c>
      <c r="C3" s="1" t="s">
        <v>16</v>
      </c>
      <c r="D3" s="202"/>
      <c r="E3" s="206"/>
      <c r="F3" s="202"/>
      <c r="G3" s="202"/>
      <c r="H3" s="202"/>
      <c r="I3" s="202"/>
      <c r="J3" s="202"/>
      <c r="K3" s="202"/>
      <c r="L3" s="202"/>
    </row>
    <row r="4" spans="1:12" s="17" customFormat="1">
      <c r="A4" s="7" t="s">
        <v>76</v>
      </c>
      <c r="B4" s="39"/>
      <c r="C4" s="39"/>
      <c r="D4" s="113">
        <v>0.09</v>
      </c>
      <c r="E4" s="7" t="s">
        <v>83</v>
      </c>
      <c r="F4" s="7">
        <v>3</v>
      </c>
      <c r="G4" s="41" t="s">
        <v>84</v>
      </c>
      <c r="H4" s="7">
        <v>3119</v>
      </c>
      <c r="I4" s="7">
        <v>1</v>
      </c>
      <c r="J4" s="7">
        <v>0.88</v>
      </c>
      <c r="K4" s="7">
        <v>5700</v>
      </c>
      <c r="L4" s="7">
        <f t="shared" ref="L4:L18" si="0">H4+K4</f>
        <v>8819</v>
      </c>
    </row>
    <row r="5" spans="1:12" ht="15" customHeight="1">
      <c r="A5" s="7" t="s">
        <v>31</v>
      </c>
      <c r="B5" s="38"/>
      <c r="C5" s="39"/>
      <c r="D5" s="114">
        <v>0.38</v>
      </c>
      <c r="E5" s="111" t="s">
        <v>39</v>
      </c>
      <c r="F5" s="111">
        <v>1</v>
      </c>
      <c r="G5" s="111">
        <v>1</v>
      </c>
      <c r="H5" s="111">
        <v>3030</v>
      </c>
      <c r="I5" s="111">
        <v>1</v>
      </c>
      <c r="J5" s="111">
        <v>0.96</v>
      </c>
      <c r="K5" s="111">
        <v>4108</v>
      </c>
      <c r="L5" s="111">
        <f t="shared" si="0"/>
        <v>7138</v>
      </c>
    </row>
    <row r="6" spans="1:12" ht="15" customHeight="1">
      <c r="A6" s="7" t="s">
        <v>17</v>
      </c>
      <c r="B6" s="6"/>
      <c r="C6" s="6"/>
      <c r="D6" s="114">
        <v>0.03</v>
      </c>
      <c r="E6" s="111" t="s">
        <v>25</v>
      </c>
      <c r="F6" s="111">
        <v>2</v>
      </c>
      <c r="G6" s="112">
        <v>1.8</v>
      </c>
      <c r="H6" s="111">
        <v>2053</v>
      </c>
      <c r="I6" s="111">
        <v>2</v>
      </c>
      <c r="J6" s="111">
        <v>1.5</v>
      </c>
      <c r="K6" s="111">
        <v>4622</v>
      </c>
      <c r="L6" s="111">
        <f t="shared" si="0"/>
        <v>6675</v>
      </c>
    </row>
    <row r="7" spans="1:12" ht="15" customHeight="1">
      <c r="A7" s="7" t="s">
        <v>48</v>
      </c>
      <c r="B7" s="6"/>
      <c r="C7" s="6"/>
      <c r="D7" s="113">
        <v>0.04</v>
      </c>
      <c r="E7" s="7" t="s">
        <v>49</v>
      </c>
      <c r="F7" s="7">
        <v>1</v>
      </c>
      <c r="G7" s="7">
        <v>1</v>
      </c>
      <c r="H7" s="7">
        <v>2028</v>
      </c>
      <c r="I7" s="7">
        <v>1</v>
      </c>
      <c r="J7" s="7">
        <v>0.82</v>
      </c>
      <c r="K7" s="7">
        <v>4511</v>
      </c>
      <c r="L7" s="7">
        <f t="shared" si="0"/>
        <v>6539</v>
      </c>
    </row>
    <row r="8" spans="1:12" ht="15" customHeight="1">
      <c r="A8" s="7" t="s">
        <v>76</v>
      </c>
      <c r="B8" s="39"/>
      <c r="C8" s="39"/>
      <c r="D8" s="113">
        <v>0.09</v>
      </c>
      <c r="E8" s="7" t="s">
        <v>78</v>
      </c>
      <c r="F8" s="7">
        <v>1</v>
      </c>
      <c r="G8" s="7">
        <v>1</v>
      </c>
      <c r="H8" s="7">
        <v>1734</v>
      </c>
      <c r="I8" s="7">
        <v>2</v>
      </c>
      <c r="J8" s="41" t="s">
        <v>79</v>
      </c>
      <c r="K8" s="7">
        <v>4638</v>
      </c>
      <c r="L8" s="7">
        <f t="shared" si="0"/>
        <v>6372</v>
      </c>
    </row>
    <row r="9" spans="1:12" s="25" customFormat="1" ht="15" customHeight="1">
      <c r="A9" s="7" t="s">
        <v>48</v>
      </c>
      <c r="B9" s="6"/>
      <c r="C9" s="6"/>
      <c r="D9" s="113">
        <v>0.04</v>
      </c>
      <c r="E9" s="7" t="s">
        <v>55</v>
      </c>
      <c r="F9" s="7">
        <v>1</v>
      </c>
      <c r="G9" s="7">
        <v>0.6</v>
      </c>
      <c r="H9" s="7">
        <v>3204</v>
      </c>
      <c r="I9" s="7">
        <v>1</v>
      </c>
      <c r="J9" s="7">
        <v>0.88</v>
      </c>
      <c r="K9" s="7">
        <v>3124</v>
      </c>
      <c r="L9" s="7">
        <f t="shared" si="0"/>
        <v>6328</v>
      </c>
    </row>
    <row r="10" spans="1:12" s="25" customFormat="1" ht="15" customHeight="1">
      <c r="A10" s="7" t="s">
        <v>31</v>
      </c>
      <c r="B10" s="38"/>
      <c r="C10" s="39"/>
      <c r="D10" s="114">
        <v>0.38</v>
      </c>
      <c r="E10" s="7" t="s">
        <v>33</v>
      </c>
      <c r="F10" s="7">
        <v>1</v>
      </c>
      <c r="G10" s="7">
        <v>1</v>
      </c>
      <c r="H10" s="7">
        <v>2252</v>
      </c>
      <c r="I10" s="7">
        <v>1</v>
      </c>
      <c r="J10" s="7">
        <v>0.96</v>
      </c>
      <c r="K10" s="7">
        <v>3855</v>
      </c>
      <c r="L10" s="7">
        <f t="shared" si="0"/>
        <v>6107</v>
      </c>
    </row>
    <row r="11" spans="1:12" ht="15" customHeight="1">
      <c r="A11" s="7" t="s">
        <v>91</v>
      </c>
      <c r="B11" s="39"/>
      <c r="C11" s="6"/>
      <c r="D11" s="114">
        <v>0.12</v>
      </c>
      <c r="E11" s="7" t="s">
        <v>95</v>
      </c>
      <c r="F11" s="7">
        <v>1</v>
      </c>
      <c r="G11" s="7">
        <v>1</v>
      </c>
      <c r="H11" s="7">
        <v>2232</v>
      </c>
      <c r="I11" s="7">
        <v>2</v>
      </c>
      <c r="J11" s="7">
        <v>0.75</v>
      </c>
      <c r="K11" s="7">
        <v>3829</v>
      </c>
      <c r="L11" s="7">
        <f t="shared" si="0"/>
        <v>6061</v>
      </c>
    </row>
    <row r="12" spans="1:12" ht="15" customHeight="1">
      <c r="A12" s="7" t="s">
        <v>57</v>
      </c>
      <c r="B12" s="39"/>
      <c r="C12" s="6"/>
      <c r="D12" s="114">
        <v>0.45</v>
      </c>
      <c r="E12" s="111" t="s">
        <v>61</v>
      </c>
      <c r="F12" s="111">
        <v>1</v>
      </c>
      <c r="G12" s="111">
        <v>1</v>
      </c>
      <c r="H12" s="111">
        <v>1412</v>
      </c>
      <c r="I12" s="111">
        <v>1</v>
      </c>
      <c r="J12" s="111">
        <v>0.84</v>
      </c>
      <c r="K12" s="111">
        <v>4283</v>
      </c>
      <c r="L12" s="111">
        <f t="shared" si="0"/>
        <v>5695</v>
      </c>
    </row>
    <row r="13" spans="1:12" ht="15" customHeight="1">
      <c r="A13" s="7" t="s">
        <v>64</v>
      </c>
      <c r="B13" s="39"/>
      <c r="C13" s="39"/>
      <c r="D13" s="113">
        <v>0.24</v>
      </c>
      <c r="E13" s="7" t="s">
        <v>69</v>
      </c>
      <c r="F13" s="7">
        <v>1</v>
      </c>
      <c r="G13" s="7">
        <v>0.8</v>
      </c>
      <c r="H13" s="7">
        <v>1748</v>
      </c>
      <c r="I13" s="7">
        <v>1</v>
      </c>
      <c r="J13" s="7">
        <v>0.88</v>
      </c>
      <c r="K13" s="7">
        <v>3621</v>
      </c>
      <c r="L13" s="7">
        <f t="shared" si="0"/>
        <v>5369</v>
      </c>
    </row>
    <row r="14" spans="1:12" s="25" customFormat="1" ht="15" customHeight="1">
      <c r="A14" s="7" t="s">
        <v>31</v>
      </c>
      <c r="B14" s="38"/>
      <c r="C14" s="39"/>
      <c r="D14" s="114">
        <v>0.38</v>
      </c>
      <c r="E14" s="7" t="s">
        <v>40</v>
      </c>
      <c r="F14" s="7">
        <v>1</v>
      </c>
      <c r="G14" s="7">
        <v>1</v>
      </c>
      <c r="H14" s="7">
        <v>1176</v>
      </c>
      <c r="I14" s="7">
        <v>1</v>
      </c>
      <c r="J14" s="7">
        <v>0.88</v>
      </c>
      <c r="K14" s="7">
        <v>3720</v>
      </c>
      <c r="L14" s="7">
        <f t="shared" si="0"/>
        <v>4896</v>
      </c>
    </row>
    <row r="15" spans="1:12" ht="15" customHeight="1">
      <c r="A15" s="7" t="s">
        <v>31</v>
      </c>
      <c r="B15" s="38"/>
      <c r="C15" s="39"/>
      <c r="D15" s="114">
        <v>0.38</v>
      </c>
      <c r="E15" s="7" t="s">
        <v>34</v>
      </c>
      <c r="F15" s="7">
        <v>1</v>
      </c>
      <c r="G15" s="7">
        <v>1</v>
      </c>
      <c r="H15" s="7">
        <v>1158</v>
      </c>
      <c r="I15" s="7">
        <v>2</v>
      </c>
      <c r="J15" s="41" t="s">
        <v>35</v>
      </c>
      <c r="K15" s="7">
        <v>3342</v>
      </c>
      <c r="L15" s="7">
        <f t="shared" si="0"/>
        <v>4500</v>
      </c>
    </row>
    <row r="16" spans="1:12" s="25" customFormat="1" ht="15" customHeight="1">
      <c r="A16" s="7" t="s">
        <v>48</v>
      </c>
      <c r="B16" s="6"/>
      <c r="C16" s="6"/>
      <c r="D16" s="113">
        <v>0.04</v>
      </c>
      <c r="E16" s="7" t="s">
        <v>50</v>
      </c>
      <c r="F16" s="7">
        <v>1</v>
      </c>
      <c r="G16" s="7">
        <v>1</v>
      </c>
      <c r="H16" s="7">
        <v>1084</v>
      </c>
      <c r="I16" s="7">
        <v>1</v>
      </c>
      <c r="J16" s="7">
        <v>0.9</v>
      </c>
      <c r="K16" s="7">
        <v>2668</v>
      </c>
      <c r="L16" s="7">
        <f t="shared" si="0"/>
        <v>3752</v>
      </c>
    </row>
    <row r="17" spans="1:12" s="25" customFormat="1" ht="15" customHeight="1">
      <c r="A17" s="7" t="s">
        <v>64</v>
      </c>
      <c r="B17" s="39"/>
      <c r="C17" s="39"/>
      <c r="D17" s="113">
        <v>0.24</v>
      </c>
      <c r="E17" s="7" t="s">
        <v>70</v>
      </c>
      <c r="F17" s="7">
        <v>1</v>
      </c>
      <c r="G17" s="7">
        <v>0.88</v>
      </c>
      <c r="H17" s="7">
        <v>1071</v>
      </c>
      <c r="I17" s="7">
        <v>1</v>
      </c>
      <c r="J17" s="7">
        <v>0.93</v>
      </c>
      <c r="K17" s="7">
        <v>2159</v>
      </c>
      <c r="L17" s="7">
        <f t="shared" si="0"/>
        <v>3230</v>
      </c>
    </row>
    <row r="18" spans="1:12" ht="15" customHeight="1">
      <c r="A18" s="7" t="s">
        <v>57</v>
      </c>
      <c r="B18" s="39"/>
      <c r="C18" s="6"/>
      <c r="D18" s="114">
        <v>0.45</v>
      </c>
      <c r="E18" s="7" t="s">
        <v>59</v>
      </c>
      <c r="F18" s="7">
        <v>1</v>
      </c>
      <c r="G18" s="7">
        <v>0.94</v>
      </c>
      <c r="H18" s="7">
        <v>475</v>
      </c>
      <c r="I18" s="7">
        <v>1</v>
      </c>
      <c r="J18" s="7">
        <v>1.02</v>
      </c>
      <c r="K18" s="7">
        <v>2538</v>
      </c>
      <c r="L18" s="7">
        <f t="shared" si="0"/>
        <v>3013</v>
      </c>
    </row>
    <row r="19" spans="1:12" s="25" customFormat="1" ht="15" customHeight="1">
      <c r="A19" s="7" t="s">
        <v>76</v>
      </c>
      <c r="B19" s="39"/>
      <c r="C19" s="39"/>
      <c r="D19" s="113">
        <v>0.09</v>
      </c>
      <c r="E19" s="7" t="s">
        <v>82</v>
      </c>
      <c r="F19" s="7">
        <v>1</v>
      </c>
      <c r="G19" s="7">
        <v>0.66</v>
      </c>
      <c r="H19" s="7">
        <v>640</v>
      </c>
      <c r="I19" s="7">
        <v>1</v>
      </c>
      <c r="J19" s="7">
        <v>0.81</v>
      </c>
      <c r="K19" s="7">
        <v>1962</v>
      </c>
      <c r="L19" s="7">
        <v>2602</v>
      </c>
    </row>
    <row r="20" spans="1:12" s="25" customFormat="1" ht="15" customHeight="1">
      <c r="A20" s="7" t="s">
        <v>91</v>
      </c>
      <c r="B20" s="39"/>
      <c r="C20" s="6"/>
      <c r="D20" s="114">
        <v>0.12</v>
      </c>
      <c r="E20" s="7" t="s">
        <v>92</v>
      </c>
      <c r="F20" s="7">
        <v>1</v>
      </c>
      <c r="G20" s="7">
        <v>0.94</v>
      </c>
      <c r="H20" s="7">
        <v>116</v>
      </c>
      <c r="I20" s="7">
        <v>2</v>
      </c>
      <c r="J20" s="41" t="s">
        <v>93</v>
      </c>
      <c r="K20" s="7">
        <v>2187</v>
      </c>
      <c r="L20" s="7">
        <f>H20+K20</f>
        <v>2303</v>
      </c>
    </row>
    <row r="21" spans="1:12" s="25" customFormat="1" ht="15" customHeight="1">
      <c r="A21" s="66"/>
      <c r="B21" s="67"/>
      <c r="C21" s="67"/>
      <c r="D21" s="67"/>
      <c r="E21" s="66"/>
      <c r="F21" s="17"/>
      <c r="G21" s="17"/>
      <c r="H21" s="17"/>
      <c r="I21" s="17"/>
      <c r="J21" s="17"/>
      <c r="K21" s="17"/>
      <c r="L21" s="66"/>
    </row>
    <row r="22" spans="1:12" s="25" customFormat="1" ht="15" customHeight="1">
      <c r="A22" s="118" t="s">
        <v>96</v>
      </c>
      <c r="B22" s="69">
        <v>2</v>
      </c>
      <c r="C22" s="120" t="s">
        <v>98</v>
      </c>
      <c r="D22" s="120"/>
      <c r="E22" s="66"/>
      <c r="F22" s="17"/>
      <c r="G22" s="17"/>
      <c r="H22" s="17"/>
      <c r="I22" s="17"/>
      <c r="J22" s="17"/>
      <c r="K22" s="17"/>
      <c r="L22" s="66"/>
    </row>
    <row r="23" spans="1:12" s="25" customFormat="1" ht="15" customHeight="1">
      <c r="A23" s="118"/>
      <c r="B23" s="70">
        <v>3</v>
      </c>
      <c r="C23" s="121" t="s">
        <v>99</v>
      </c>
      <c r="D23" s="121"/>
      <c r="E23" s="66"/>
      <c r="F23" s="17"/>
      <c r="G23" s="17"/>
      <c r="H23" s="17"/>
      <c r="I23" s="17"/>
      <c r="J23" s="17"/>
      <c r="K23" s="17"/>
      <c r="L23" s="66"/>
    </row>
    <row r="24" spans="1:12" s="25" customFormat="1" ht="15" customHeight="1">
      <c r="A24" s="118"/>
      <c r="B24" s="71">
        <v>4</v>
      </c>
      <c r="C24" s="122" t="s">
        <v>100</v>
      </c>
      <c r="D24" s="122"/>
      <c r="E24" s="66"/>
      <c r="F24" s="17"/>
      <c r="G24" s="17"/>
      <c r="H24" s="17"/>
      <c r="I24" s="17"/>
      <c r="J24" s="17"/>
      <c r="K24" s="17"/>
      <c r="L24" s="66"/>
    </row>
    <row r="25" spans="1:12" s="25" customFormat="1" ht="15" customHeight="1">
      <c r="A25" s="72" t="s">
        <v>15</v>
      </c>
      <c r="B25" s="117" t="s">
        <v>101</v>
      </c>
      <c r="C25" s="117"/>
      <c r="D25" s="117"/>
      <c r="E25" s="66"/>
      <c r="F25" s="17"/>
      <c r="G25" s="17"/>
      <c r="H25" s="17"/>
      <c r="I25" s="17"/>
      <c r="J25" s="17"/>
      <c r="K25" s="17"/>
      <c r="L25" s="66"/>
    </row>
    <row r="26" spans="1:12" ht="15" customHeight="1">
      <c r="A26" s="72" t="s">
        <v>16</v>
      </c>
      <c r="B26" s="117" t="s">
        <v>102</v>
      </c>
      <c r="C26" s="117"/>
      <c r="D26" s="117"/>
      <c r="E26" s="73"/>
      <c r="F26" s="73"/>
      <c r="G26" s="74"/>
      <c r="H26" s="73"/>
      <c r="I26" s="73"/>
      <c r="J26" s="74"/>
    </row>
    <row r="27" spans="1:12" ht="15" customHeight="1">
      <c r="A27" s="72" t="s">
        <v>10</v>
      </c>
      <c r="B27" s="75" t="s">
        <v>103</v>
      </c>
      <c r="C27" s="75"/>
      <c r="D27" s="75"/>
      <c r="E27" s="73"/>
      <c r="F27" s="73"/>
      <c r="G27" s="74"/>
      <c r="H27" s="73"/>
      <c r="I27" s="73"/>
      <c r="J27" s="74"/>
    </row>
    <row r="28" spans="1:12" ht="15" customHeight="1">
      <c r="A28" s="72" t="s">
        <v>12</v>
      </c>
      <c r="B28" s="75" t="s">
        <v>104</v>
      </c>
      <c r="C28" s="75"/>
      <c r="D28" s="75"/>
      <c r="F28" s="73"/>
      <c r="G28" s="74"/>
      <c r="H28" s="73"/>
      <c r="I28" s="73"/>
      <c r="J28" s="74"/>
    </row>
    <row r="29" spans="1:12" ht="15" customHeight="1">
      <c r="A29" s="2"/>
      <c r="D29" s="73"/>
      <c r="E29" s="73"/>
      <c r="F29" s="73"/>
      <c r="G29" s="74"/>
      <c r="H29" s="73"/>
      <c r="I29" s="73"/>
      <c r="J29" s="74"/>
    </row>
    <row r="30" spans="1:12" ht="15" customHeight="1">
      <c r="A30" s="2"/>
      <c r="E30" s="73"/>
      <c r="F30" s="74"/>
      <c r="G30" s="73"/>
      <c r="H30" s="73"/>
      <c r="I30" s="74"/>
      <c r="J30" s="73"/>
      <c r="L30" s="2"/>
    </row>
  </sheetData>
  <sortState xmlns:xlrd2="http://schemas.microsoft.com/office/spreadsheetml/2017/richdata2" ref="A6:K20">
    <sortCondition descending="1" ref="K4:K20"/>
  </sortState>
  <mergeCells count="19">
    <mergeCell ref="B26:D26"/>
    <mergeCell ref="A22:A24"/>
    <mergeCell ref="C22:D22"/>
    <mergeCell ref="C23:D23"/>
    <mergeCell ref="C24:D24"/>
    <mergeCell ref="B25:D25"/>
    <mergeCell ref="L1:L3"/>
    <mergeCell ref="F2:F3"/>
    <mergeCell ref="G2:G3"/>
    <mergeCell ref="H2:H3"/>
    <mergeCell ref="I2:I3"/>
    <mergeCell ref="J2:J3"/>
    <mergeCell ref="A1:A3"/>
    <mergeCell ref="B1:C2"/>
    <mergeCell ref="D1:D3"/>
    <mergeCell ref="E1:E3"/>
    <mergeCell ref="K2:K3"/>
    <mergeCell ref="F1:H1"/>
    <mergeCell ref="I1:K1"/>
  </mergeCells>
  <conditionalFormatting sqref="A25:B25">
    <cfRule type="duplicateValues" dxfId="56" priority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05F75-3014-40CF-B92D-AB3845B6907D}">
  <dimension ref="A1:H19"/>
  <sheetViews>
    <sheetView workbookViewId="0">
      <selection activeCell="B33" sqref="B33"/>
    </sheetView>
  </sheetViews>
  <sheetFormatPr defaultRowHeight="15"/>
  <cols>
    <col min="1" max="1" width="18.42578125" bestFit="1" customWidth="1"/>
    <col min="2" max="2" width="52.5703125" bestFit="1" customWidth="1"/>
    <col min="3" max="3" width="27.140625" bestFit="1" customWidth="1"/>
    <col min="4" max="4" width="13.28515625" bestFit="1" customWidth="1"/>
    <col min="5" max="5" width="25.28515625" bestFit="1" customWidth="1"/>
    <col min="6" max="6" width="19.7109375" customWidth="1"/>
    <col min="7" max="7" width="16.85546875" customWidth="1"/>
    <col min="8" max="8" width="17.7109375" customWidth="1"/>
  </cols>
  <sheetData>
    <row r="1" spans="1:8" ht="42.75">
      <c r="A1" s="76" t="s">
        <v>0</v>
      </c>
      <c r="B1" s="76" t="s">
        <v>108</v>
      </c>
      <c r="C1" s="76" t="s">
        <v>109</v>
      </c>
      <c r="D1" s="77" t="s">
        <v>110</v>
      </c>
      <c r="E1" s="76" t="s">
        <v>111</v>
      </c>
      <c r="F1" s="76" t="s">
        <v>112</v>
      </c>
      <c r="G1" s="76" t="s">
        <v>6</v>
      </c>
      <c r="H1" s="76" t="s">
        <v>113</v>
      </c>
    </row>
    <row r="2" spans="1:8">
      <c r="A2" s="216" t="s">
        <v>17</v>
      </c>
      <c r="B2" s="78" t="s">
        <v>114</v>
      </c>
      <c r="C2" s="78" t="s">
        <v>115</v>
      </c>
      <c r="D2" s="79">
        <v>821301.59</v>
      </c>
      <c r="E2" s="78" t="s">
        <v>116</v>
      </c>
      <c r="F2" s="218">
        <v>75786</v>
      </c>
      <c r="G2" s="220">
        <v>2</v>
      </c>
      <c r="H2" s="222">
        <f>F2/G2</f>
        <v>37893</v>
      </c>
    </row>
    <row r="3" spans="1:8">
      <c r="A3" s="217"/>
      <c r="B3" s="78" t="s">
        <v>117</v>
      </c>
      <c r="C3" s="78" t="s">
        <v>118</v>
      </c>
      <c r="D3" s="79">
        <v>787100.97</v>
      </c>
      <c r="E3" s="78" t="s">
        <v>119</v>
      </c>
      <c r="F3" s="219"/>
      <c r="G3" s="221"/>
      <c r="H3" s="223"/>
    </row>
    <row r="4" spans="1:8">
      <c r="A4" s="80" t="s">
        <v>27</v>
      </c>
      <c r="B4" s="80" t="s">
        <v>120</v>
      </c>
      <c r="C4" s="80" t="s">
        <v>120</v>
      </c>
      <c r="D4" s="80" t="s">
        <v>120</v>
      </c>
      <c r="E4" s="80" t="s">
        <v>120</v>
      </c>
      <c r="F4" s="81">
        <v>59535</v>
      </c>
      <c r="G4" s="82">
        <v>0</v>
      </c>
      <c r="H4" s="81" t="s">
        <v>121</v>
      </c>
    </row>
    <row r="5" spans="1:8">
      <c r="A5" s="78" t="s">
        <v>41</v>
      </c>
      <c r="B5" s="78" t="s">
        <v>120</v>
      </c>
      <c r="C5" s="78" t="s">
        <v>120</v>
      </c>
      <c r="D5" s="78" t="s">
        <v>120</v>
      </c>
      <c r="E5" s="78" t="s">
        <v>120</v>
      </c>
      <c r="F5" s="83">
        <v>74232</v>
      </c>
      <c r="G5" s="84">
        <v>0</v>
      </c>
      <c r="H5" s="83" t="s">
        <v>121</v>
      </c>
    </row>
    <row r="6" spans="1:8">
      <c r="A6" s="208" t="s">
        <v>31</v>
      </c>
      <c r="B6" s="80" t="s">
        <v>122</v>
      </c>
      <c r="C6" s="80" t="s">
        <v>123</v>
      </c>
      <c r="D6" s="85">
        <v>823508.42</v>
      </c>
      <c r="E6" s="80" t="s">
        <v>119</v>
      </c>
      <c r="F6" s="210">
        <v>33127</v>
      </c>
      <c r="G6" s="212">
        <v>2</v>
      </c>
      <c r="H6" s="214">
        <f>F6/G6</f>
        <v>16563.5</v>
      </c>
    </row>
    <row r="7" spans="1:8">
      <c r="A7" s="209"/>
      <c r="B7" s="80" t="s">
        <v>124</v>
      </c>
      <c r="C7" s="80" t="s">
        <v>125</v>
      </c>
      <c r="D7" s="85">
        <v>1058823.52</v>
      </c>
      <c r="E7" s="80" t="s">
        <v>116</v>
      </c>
      <c r="F7" s="211"/>
      <c r="G7" s="213"/>
      <c r="H7" s="215"/>
    </row>
    <row r="8" spans="1:8">
      <c r="A8" s="78" t="s">
        <v>45</v>
      </c>
      <c r="B8" s="78" t="s">
        <v>126</v>
      </c>
      <c r="C8" s="78" t="s">
        <v>127</v>
      </c>
      <c r="D8" s="79">
        <v>823528.42</v>
      </c>
      <c r="E8" s="78" t="s">
        <v>116</v>
      </c>
      <c r="F8" s="83">
        <v>10870</v>
      </c>
      <c r="G8" s="84">
        <v>1</v>
      </c>
      <c r="H8" s="86">
        <v>10870</v>
      </c>
    </row>
    <row r="9" spans="1:8">
      <c r="A9" s="208" t="s">
        <v>48</v>
      </c>
      <c r="B9" s="80" t="s">
        <v>128</v>
      </c>
      <c r="C9" s="80" t="s">
        <v>129</v>
      </c>
      <c r="D9" s="85">
        <v>782352</v>
      </c>
      <c r="E9" s="80" t="s">
        <v>116</v>
      </c>
      <c r="F9" s="210">
        <v>102469</v>
      </c>
      <c r="G9" s="212">
        <v>2</v>
      </c>
      <c r="H9" s="214">
        <f>F9/G9</f>
        <v>51234.5</v>
      </c>
    </row>
    <row r="10" spans="1:8">
      <c r="A10" s="209"/>
      <c r="B10" s="80" t="s">
        <v>130</v>
      </c>
      <c r="C10" s="80" t="s">
        <v>131</v>
      </c>
      <c r="D10" s="85">
        <v>1056000</v>
      </c>
      <c r="E10" s="80" t="s">
        <v>116</v>
      </c>
      <c r="F10" s="211"/>
      <c r="G10" s="213"/>
      <c r="H10" s="215"/>
    </row>
    <row r="11" spans="1:8">
      <c r="A11" s="78" t="s">
        <v>57</v>
      </c>
      <c r="B11" s="78" t="s">
        <v>132</v>
      </c>
      <c r="C11" s="78" t="s">
        <v>133</v>
      </c>
      <c r="D11" s="79">
        <v>654750.39</v>
      </c>
      <c r="E11" s="78" t="s">
        <v>119</v>
      </c>
      <c r="F11" s="83">
        <v>173187</v>
      </c>
      <c r="G11" s="84">
        <v>1</v>
      </c>
      <c r="H11" s="87">
        <v>173187</v>
      </c>
    </row>
    <row r="12" spans="1:8">
      <c r="A12" s="208" t="s">
        <v>64</v>
      </c>
      <c r="B12" s="80" t="s">
        <v>134</v>
      </c>
      <c r="C12" s="80" t="s">
        <v>135</v>
      </c>
      <c r="D12" s="85">
        <v>732309.47</v>
      </c>
      <c r="E12" s="80" t="s">
        <v>116</v>
      </c>
      <c r="F12" s="210">
        <v>60607</v>
      </c>
      <c r="G12" s="212">
        <v>2</v>
      </c>
      <c r="H12" s="214">
        <f>F12/G12</f>
        <v>30303.5</v>
      </c>
    </row>
    <row r="13" spans="1:8">
      <c r="A13" s="209"/>
      <c r="B13" s="80" t="s">
        <v>136</v>
      </c>
      <c r="C13" s="80" t="s">
        <v>137</v>
      </c>
      <c r="D13" s="85">
        <v>552874.30000000005</v>
      </c>
      <c r="E13" s="80" t="s">
        <v>116</v>
      </c>
      <c r="F13" s="211"/>
      <c r="G13" s="213"/>
      <c r="H13" s="215"/>
    </row>
    <row r="14" spans="1:8">
      <c r="A14" s="78" t="s">
        <v>71</v>
      </c>
      <c r="B14" s="78" t="s">
        <v>120</v>
      </c>
      <c r="C14" s="78" t="s">
        <v>120</v>
      </c>
      <c r="D14" s="78" t="s">
        <v>120</v>
      </c>
      <c r="E14" s="78" t="s">
        <v>120</v>
      </c>
      <c r="F14" s="83">
        <v>34655</v>
      </c>
      <c r="G14" s="84">
        <v>0</v>
      </c>
      <c r="H14" s="83" t="s">
        <v>121</v>
      </c>
    </row>
    <row r="15" spans="1:8">
      <c r="A15" s="80" t="s">
        <v>138</v>
      </c>
      <c r="B15" s="80" t="s">
        <v>120</v>
      </c>
      <c r="C15" s="80" t="s">
        <v>120</v>
      </c>
      <c r="D15" s="80" t="s">
        <v>120</v>
      </c>
      <c r="E15" s="80" t="s">
        <v>120</v>
      </c>
      <c r="F15" s="81">
        <v>52867</v>
      </c>
      <c r="G15" s="82">
        <v>0</v>
      </c>
      <c r="H15" s="81" t="s">
        <v>121</v>
      </c>
    </row>
    <row r="16" spans="1:8">
      <c r="A16" s="78" t="s">
        <v>87</v>
      </c>
      <c r="B16" s="78" t="s">
        <v>120</v>
      </c>
      <c r="C16" s="78" t="s">
        <v>120</v>
      </c>
      <c r="D16" s="78" t="s">
        <v>120</v>
      </c>
      <c r="E16" s="78" t="s">
        <v>120</v>
      </c>
      <c r="F16" s="83">
        <v>19744</v>
      </c>
      <c r="G16" s="84">
        <v>0</v>
      </c>
      <c r="H16" s="83" t="s">
        <v>121</v>
      </c>
    </row>
    <row r="17" spans="1:8">
      <c r="A17" s="80" t="s">
        <v>139</v>
      </c>
      <c r="B17" s="80" t="s">
        <v>120</v>
      </c>
      <c r="C17" s="80" t="s">
        <v>120</v>
      </c>
      <c r="D17" s="80" t="s">
        <v>120</v>
      </c>
      <c r="E17" s="80" t="s">
        <v>120</v>
      </c>
      <c r="F17" s="81">
        <v>31397</v>
      </c>
      <c r="G17" s="82">
        <v>0</v>
      </c>
      <c r="H17" s="81" t="s">
        <v>121</v>
      </c>
    </row>
    <row r="18" spans="1:8">
      <c r="A18" s="78" t="s">
        <v>140</v>
      </c>
      <c r="B18" s="78" t="s">
        <v>141</v>
      </c>
      <c r="C18" s="78" t="s">
        <v>142</v>
      </c>
      <c r="D18" s="79">
        <v>682406.16</v>
      </c>
      <c r="E18" s="78" t="s">
        <v>119</v>
      </c>
      <c r="F18" s="83">
        <v>79181</v>
      </c>
      <c r="G18" s="84">
        <v>1</v>
      </c>
      <c r="H18" s="83">
        <v>79181</v>
      </c>
    </row>
    <row r="19" spans="1:8">
      <c r="A19" s="88"/>
      <c r="B19" s="88"/>
      <c r="C19" s="88"/>
      <c r="D19" s="88"/>
      <c r="E19" s="89" t="s">
        <v>143</v>
      </c>
      <c r="F19" s="90">
        <v>807657</v>
      </c>
      <c r="G19" s="91">
        <f>SUM(G2:G18)</f>
        <v>11</v>
      </c>
      <c r="H19" s="92">
        <f>F19/G19</f>
        <v>73423.363636363632</v>
      </c>
    </row>
  </sheetData>
  <mergeCells count="16">
    <mergeCell ref="A2:A3"/>
    <mergeCell ref="F2:F3"/>
    <mergeCell ref="G2:G3"/>
    <mergeCell ref="H2:H3"/>
    <mergeCell ref="A6:A7"/>
    <mergeCell ref="F6:F7"/>
    <mergeCell ref="G6:G7"/>
    <mergeCell ref="H6:H7"/>
    <mergeCell ref="A9:A10"/>
    <mergeCell ref="F9:F10"/>
    <mergeCell ref="G9:G10"/>
    <mergeCell ref="H9:H10"/>
    <mergeCell ref="A12:A13"/>
    <mergeCell ref="F12:F13"/>
    <mergeCell ref="G12:G13"/>
    <mergeCell ref="H12:H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E5F0F-9552-4EFF-AC66-DA6B58C280E7}">
  <dimension ref="A1:Y127"/>
  <sheetViews>
    <sheetView workbookViewId="0">
      <selection activeCell="Z15" sqref="Z15"/>
    </sheetView>
  </sheetViews>
  <sheetFormatPr defaultRowHeight="15"/>
  <sheetData>
    <row r="1" spans="1:25" ht="20.100000000000001" customHeight="1">
      <c r="A1" s="224" t="s">
        <v>144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N1" s="224" t="s">
        <v>145</v>
      </c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</row>
    <row r="22" spans="1:25" ht="20.100000000000001" customHeight="1">
      <c r="A22" s="224" t="s">
        <v>146</v>
      </c>
      <c r="B22" s="224"/>
      <c r="C22" s="224"/>
      <c r="D22" s="224"/>
      <c r="E22" s="224"/>
      <c r="F22" s="224"/>
      <c r="G22" s="224"/>
      <c r="H22" s="224"/>
      <c r="I22" s="224"/>
      <c r="J22" s="224"/>
      <c r="K22" s="224"/>
      <c r="L22" s="224"/>
      <c r="N22" s="224" t="s">
        <v>147</v>
      </c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4"/>
    </row>
    <row r="43" spans="1:25" ht="20.100000000000001" customHeight="1">
      <c r="A43" s="224" t="s">
        <v>148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24"/>
      <c r="L43" s="224"/>
      <c r="N43" s="224" t="s">
        <v>149</v>
      </c>
      <c r="O43" s="224"/>
      <c r="P43" s="224"/>
      <c r="Q43" s="224"/>
      <c r="R43" s="224"/>
      <c r="S43" s="224"/>
      <c r="T43" s="224"/>
      <c r="U43" s="224"/>
      <c r="V43" s="224"/>
      <c r="W43" s="224"/>
      <c r="X43" s="224"/>
      <c r="Y43" s="224"/>
    </row>
    <row r="64" spans="1:25" ht="20.100000000000001" customHeight="1">
      <c r="A64" s="224" t="s">
        <v>150</v>
      </c>
      <c r="B64" s="224"/>
      <c r="C64" s="224"/>
      <c r="D64" s="224"/>
      <c r="E64" s="224"/>
      <c r="F64" s="224"/>
      <c r="G64" s="224"/>
      <c r="H64" s="224"/>
      <c r="I64" s="224"/>
      <c r="J64" s="224"/>
      <c r="K64" s="224"/>
      <c r="L64" s="224"/>
      <c r="N64" s="224" t="s">
        <v>151</v>
      </c>
      <c r="O64" s="224"/>
      <c r="P64" s="224"/>
      <c r="Q64" s="224"/>
      <c r="R64" s="224"/>
      <c r="S64" s="224"/>
      <c r="T64" s="224"/>
      <c r="U64" s="224"/>
      <c r="V64" s="224"/>
      <c r="W64" s="224"/>
      <c r="X64" s="224"/>
      <c r="Y64" s="224"/>
    </row>
    <row r="85" spans="1:25" ht="20.100000000000001" customHeight="1">
      <c r="A85" s="224" t="s">
        <v>152</v>
      </c>
      <c r="B85" s="224"/>
      <c r="C85" s="224"/>
      <c r="D85" s="224"/>
      <c r="E85" s="224"/>
      <c r="F85" s="224"/>
      <c r="G85" s="224"/>
      <c r="H85" s="224"/>
      <c r="I85" s="224"/>
      <c r="J85" s="224"/>
      <c r="K85" s="224"/>
      <c r="L85" s="224"/>
      <c r="N85" s="224" t="s">
        <v>153</v>
      </c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</row>
    <row r="106" spans="1:25" ht="20.100000000000001" customHeight="1">
      <c r="A106" s="224" t="s">
        <v>154</v>
      </c>
      <c r="B106" s="224"/>
      <c r="C106" s="224"/>
      <c r="D106" s="224"/>
      <c r="E106" s="224"/>
      <c r="F106" s="224"/>
      <c r="G106" s="224"/>
      <c r="H106" s="224"/>
      <c r="I106" s="224"/>
      <c r="J106" s="224"/>
      <c r="K106" s="224"/>
      <c r="L106" s="224"/>
      <c r="N106" s="224" t="s">
        <v>155</v>
      </c>
      <c r="O106" s="224"/>
      <c r="P106" s="224"/>
      <c r="Q106" s="224"/>
      <c r="R106" s="224"/>
      <c r="S106" s="224"/>
      <c r="T106" s="224"/>
      <c r="U106" s="224"/>
      <c r="V106" s="224"/>
      <c r="W106" s="224"/>
      <c r="X106" s="224"/>
      <c r="Y106" s="224"/>
    </row>
    <row r="127" spans="1:12" ht="20.100000000000001" customHeight="1">
      <c r="A127" s="224" t="s">
        <v>156</v>
      </c>
      <c r="B127" s="224"/>
      <c r="C127" s="224"/>
      <c r="D127" s="224"/>
      <c r="E127" s="224"/>
      <c r="F127" s="224"/>
      <c r="G127" s="224"/>
      <c r="H127" s="224"/>
      <c r="I127" s="224"/>
      <c r="J127" s="224"/>
      <c r="K127" s="224"/>
      <c r="L127" s="224"/>
    </row>
  </sheetData>
  <mergeCells count="13">
    <mergeCell ref="A1:L1"/>
    <mergeCell ref="N1:Y1"/>
    <mergeCell ref="A22:L22"/>
    <mergeCell ref="N22:Y22"/>
    <mergeCell ref="A43:L43"/>
    <mergeCell ref="N43:Y43"/>
    <mergeCell ref="A127:L127"/>
    <mergeCell ref="A64:L64"/>
    <mergeCell ref="N64:Y64"/>
    <mergeCell ref="A85:L85"/>
    <mergeCell ref="N85:Y85"/>
    <mergeCell ref="A106:L106"/>
    <mergeCell ref="N106:Y10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820A4-60F5-4A57-88DC-EBE71EC4A9F4}">
  <dimension ref="A1:Z181"/>
  <sheetViews>
    <sheetView workbookViewId="0">
      <selection activeCell="Z22" sqref="Z22"/>
    </sheetView>
  </sheetViews>
  <sheetFormatPr defaultRowHeight="15"/>
  <cols>
    <col min="1" max="1" width="12.28515625" customWidth="1"/>
  </cols>
  <sheetData>
    <row r="1" spans="1:26" ht="15.75">
      <c r="A1" s="225" t="s">
        <v>157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</row>
    <row r="2" spans="1:26" ht="15.75">
      <c r="A2" s="93" t="s">
        <v>0</v>
      </c>
      <c r="B2" s="94">
        <v>2000</v>
      </c>
      <c r="C2" s="94">
        <v>2001</v>
      </c>
      <c r="D2" s="94">
        <v>2002</v>
      </c>
      <c r="E2" s="94">
        <v>2003</v>
      </c>
      <c r="F2" s="94">
        <v>2004</v>
      </c>
      <c r="G2" s="94">
        <v>2005</v>
      </c>
      <c r="H2" s="94">
        <v>2006</v>
      </c>
      <c r="I2" s="94">
        <v>2007</v>
      </c>
      <c r="J2" s="94">
        <v>2008</v>
      </c>
      <c r="K2" s="94">
        <v>2009</v>
      </c>
      <c r="L2" s="94">
        <v>2010</v>
      </c>
      <c r="M2" s="94">
        <v>2011</v>
      </c>
      <c r="N2" s="94">
        <v>2012</v>
      </c>
      <c r="O2" s="94">
        <v>2013</v>
      </c>
      <c r="P2" s="94">
        <v>2014</v>
      </c>
      <c r="Q2" s="94">
        <v>2015</v>
      </c>
      <c r="R2" s="94">
        <v>2016</v>
      </c>
      <c r="S2" s="94">
        <v>2017</v>
      </c>
      <c r="T2" s="94">
        <v>2018</v>
      </c>
      <c r="U2" s="94">
        <v>2019</v>
      </c>
      <c r="V2" s="94">
        <v>2020</v>
      </c>
      <c r="W2" s="94">
        <v>2021</v>
      </c>
      <c r="X2" s="94">
        <v>2022</v>
      </c>
      <c r="Y2" s="94">
        <v>2023</v>
      </c>
      <c r="Z2" s="95" t="s">
        <v>158</v>
      </c>
    </row>
    <row r="3" spans="1:26" ht="15.75">
      <c r="A3" s="96" t="s">
        <v>159</v>
      </c>
      <c r="B3" s="97">
        <v>204</v>
      </c>
      <c r="C3" s="97">
        <v>190</v>
      </c>
      <c r="D3" s="97">
        <v>261</v>
      </c>
      <c r="E3" s="97">
        <v>174</v>
      </c>
      <c r="F3" s="97">
        <v>115</v>
      </c>
      <c r="G3" s="97">
        <v>88</v>
      </c>
      <c r="H3" s="97">
        <v>69</v>
      </c>
      <c r="I3" s="97">
        <v>79</v>
      </c>
      <c r="J3" s="97">
        <v>166</v>
      </c>
      <c r="K3" s="97">
        <v>248</v>
      </c>
      <c r="L3" s="97">
        <v>182</v>
      </c>
      <c r="M3" s="97">
        <v>88</v>
      </c>
      <c r="N3" s="97">
        <v>-66</v>
      </c>
      <c r="O3" s="97">
        <v>17</v>
      </c>
      <c r="P3" s="97">
        <v>-28</v>
      </c>
      <c r="Q3" s="97">
        <v>-24</v>
      </c>
      <c r="R3" s="97">
        <v>-64</v>
      </c>
      <c r="S3" s="97">
        <v>-38</v>
      </c>
      <c r="T3" s="97">
        <v>73</v>
      </c>
      <c r="U3" s="97">
        <v>-12</v>
      </c>
      <c r="V3" s="97">
        <v>-99</v>
      </c>
      <c r="W3" s="97">
        <v>-226</v>
      </c>
      <c r="X3" s="97">
        <v>-167</v>
      </c>
      <c r="Y3" s="97">
        <v>-72</v>
      </c>
      <c r="Z3" s="98">
        <f t="shared" ref="Z3:Z15" si="0">AVERAGE(B3:Y3)</f>
        <v>48.25</v>
      </c>
    </row>
    <row r="4" spans="1:26" ht="15.75">
      <c r="A4" s="96" t="s">
        <v>160</v>
      </c>
      <c r="B4" s="97">
        <v>-10</v>
      </c>
      <c r="C4" s="97">
        <v>-7</v>
      </c>
      <c r="D4" s="97">
        <v>-109</v>
      </c>
      <c r="E4" s="97">
        <v>4</v>
      </c>
      <c r="F4" s="97">
        <v>-98</v>
      </c>
      <c r="G4" s="97">
        <v>-101</v>
      </c>
      <c r="H4" s="97">
        <v>-139</v>
      </c>
      <c r="I4" s="97">
        <v>-51</v>
      </c>
      <c r="J4" s="97">
        <v>-145</v>
      </c>
      <c r="K4" s="97">
        <v>-152</v>
      </c>
      <c r="L4" s="97">
        <v>-208</v>
      </c>
      <c r="M4" s="97">
        <v>-145</v>
      </c>
      <c r="N4" s="97">
        <v>-235</v>
      </c>
      <c r="O4" s="97">
        <v>-204</v>
      </c>
      <c r="P4" s="97">
        <v>-291</v>
      </c>
      <c r="Q4" s="97">
        <v>-410</v>
      </c>
      <c r="R4" s="97">
        <v>-359</v>
      </c>
      <c r="S4" s="97">
        <v>-284</v>
      </c>
      <c r="T4" s="97">
        <v>-363</v>
      </c>
      <c r="U4" s="97">
        <v>-425</v>
      </c>
      <c r="V4" s="97">
        <v>-375</v>
      </c>
      <c r="W4" s="97">
        <v>-591</v>
      </c>
      <c r="X4" s="97">
        <v>-504</v>
      </c>
      <c r="Y4" s="97">
        <v>-343</v>
      </c>
      <c r="Z4" s="98">
        <f t="shared" si="0"/>
        <v>-231.04166666666666</v>
      </c>
    </row>
    <row r="5" spans="1:26" ht="15.75">
      <c r="A5" s="96" t="s">
        <v>161</v>
      </c>
      <c r="B5" s="97">
        <v>659</v>
      </c>
      <c r="C5" s="97">
        <v>486</v>
      </c>
      <c r="D5" s="97">
        <v>511</v>
      </c>
      <c r="E5" s="97">
        <v>529</v>
      </c>
      <c r="F5" s="97">
        <v>593</v>
      </c>
      <c r="G5" s="97">
        <v>560</v>
      </c>
      <c r="H5" s="97">
        <v>638</v>
      </c>
      <c r="I5" s="97">
        <v>468</v>
      </c>
      <c r="J5" s="97">
        <v>704</v>
      </c>
      <c r="K5" s="97">
        <v>739</v>
      </c>
      <c r="L5" s="97">
        <v>690</v>
      </c>
      <c r="M5" s="97">
        <v>653</v>
      </c>
      <c r="N5" s="97">
        <v>544</v>
      </c>
      <c r="O5" s="97">
        <v>558</v>
      </c>
      <c r="P5" s="97">
        <v>623</v>
      </c>
      <c r="Q5" s="97">
        <v>540</v>
      </c>
      <c r="R5" s="97">
        <v>646</v>
      </c>
      <c r="S5" s="97">
        <v>652</v>
      </c>
      <c r="T5" s="97">
        <v>529</v>
      </c>
      <c r="U5" s="97">
        <v>596</v>
      </c>
      <c r="V5" s="97">
        <v>632</v>
      </c>
      <c r="W5" s="97">
        <v>547</v>
      </c>
      <c r="X5" s="97">
        <v>510</v>
      </c>
      <c r="Y5" s="97">
        <v>446</v>
      </c>
      <c r="Z5" s="98">
        <f t="shared" si="0"/>
        <v>585.54166666666663</v>
      </c>
    </row>
    <row r="6" spans="1:26" ht="15.75">
      <c r="A6" s="96" t="s">
        <v>162</v>
      </c>
      <c r="B6" s="97">
        <v>163</v>
      </c>
      <c r="C6" s="97">
        <v>176</v>
      </c>
      <c r="D6" s="97">
        <v>30</v>
      </c>
      <c r="E6" s="97">
        <v>118</v>
      </c>
      <c r="F6" s="97">
        <v>140</v>
      </c>
      <c r="G6" s="97">
        <v>111</v>
      </c>
      <c r="H6" s="97">
        <v>112</v>
      </c>
      <c r="I6" s="97">
        <v>95</v>
      </c>
      <c r="J6" s="97">
        <v>219</v>
      </c>
      <c r="K6" s="97">
        <v>89</v>
      </c>
      <c r="L6" s="97">
        <v>171</v>
      </c>
      <c r="M6" s="97">
        <v>70</v>
      </c>
      <c r="N6" s="97">
        <v>63</v>
      </c>
      <c r="O6" s="97">
        <v>72</v>
      </c>
      <c r="P6" s="97">
        <v>-53</v>
      </c>
      <c r="Q6" s="97">
        <v>5</v>
      </c>
      <c r="R6" s="97">
        <v>157</v>
      </c>
      <c r="S6" s="97">
        <v>115</v>
      </c>
      <c r="T6" s="97">
        <v>28</v>
      </c>
      <c r="U6" s="97">
        <v>12</v>
      </c>
      <c r="V6" s="97">
        <v>22</v>
      </c>
      <c r="W6" s="97">
        <v>20</v>
      </c>
      <c r="X6" s="97">
        <v>59</v>
      </c>
      <c r="Y6" s="97">
        <v>6</v>
      </c>
      <c r="Z6" s="98">
        <f t="shared" si="0"/>
        <v>83.333333333333329</v>
      </c>
    </row>
    <row r="7" spans="1:26" ht="15.75">
      <c r="A7" s="96" t="s">
        <v>163</v>
      </c>
      <c r="B7" s="97">
        <v>-131</v>
      </c>
      <c r="C7" s="97">
        <v>-61</v>
      </c>
      <c r="D7" s="97">
        <v>-34</v>
      </c>
      <c r="E7" s="97">
        <v>-100</v>
      </c>
      <c r="F7" s="97">
        <v>-85</v>
      </c>
      <c r="G7" s="97">
        <v>-68</v>
      </c>
      <c r="H7" s="97">
        <v>-36</v>
      </c>
      <c r="I7" s="97">
        <v>-118</v>
      </c>
      <c r="J7" s="97">
        <v>-65</v>
      </c>
      <c r="K7" s="97">
        <v>-7</v>
      </c>
      <c r="L7" s="97">
        <v>-46</v>
      </c>
      <c r="M7" s="97">
        <v>-92</v>
      </c>
      <c r="N7" s="97">
        <v>-89</v>
      </c>
      <c r="O7" s="97">
        <v>-9</v>
      </c>
      <c r="P7" s="97">
        <v>-58</v>
      </c>
      <c r="Q7" s="97">
        <v>-119</v>
      </c>
      <c r="R7" s="97">
        <v>-14</v>
      </c>
      <c r="S7" s="97">
        <v>-115</v>
      </c>
      <c r="T7" s="97">
        <v>-108</v>
      </c>
      <c r="U7" s="97">
        <v>-109</v>
      </c>
      <c r="V7" s="97">
        <v>-79</v>
      </c>
      <c r="W7" s="97">
        <v>-186</v>
      </c>
      <c r="X7" s="97">
        <v>-97</v>
      </c>
      <c r="Y7" s="97">
        <v>-108</v>
      </c>
      <c r="Z7" s="98">
        <f t="shared" si="0"/>
        <v>-80.583333333333329</v>
      </c>
    </row>
    <row r="8" spans="1:26" ht="15.75">
      <c r="A8" s="96" t="s">
        <v>164</v>
      </c>
      <c r="B8" s="97">
        <v>268</v>
      </c>
      <c r="C8" s="97">
        <v>296</v>
      </c>
      <c r="D8" s="97">
        <v>-28</v>
      </c>
      <c r="E8" s="97">
        <v>-170</v>
      </c>
      <c r="F8" s="97">
        <v>-36</v>
      </c>
      <c r="G8" s="97">
        <v>6</v>
      </c>
      <c r="H8" s="97">
        <v>7</v>
      </c>
      <c r="I8" s="97">
        <v>148</v>
      </c>
      <c r="J8" s="97">
        <v>27</v>
      </c>
      <c r="K8" s="97">
        <v>319</v>
      </c>
      <c r="L8" s="97">
        <v>241</v>
      </c>
      <c r="M8" s="97">
        <v>141</v>
      </c>
      <c r="N8" s="97">
        <v>295</v>
      </c>
      <c r="O8" s="97">
        <v>114</v>
      </c>
      <c r="P8" s="97">
        <v>83</v>
      </c>
      <c r="Q8" s="97">
        <v>-26</v>
      </c>
      <c r="R8" s="97">
        <v>128</v>
      </c>
      <c r="S8" s="97">
        <v>115</v>
      </c>
      <c r="T8" s="97">
        <v>126</v>
      </c>
      <c r="U8" s="97">
        <v>153</v>
      </c>
      <c r="V8" s="97">
        <v>25</v>
      </c>
      <c r="W8" s="97">
        <v>-275</v>
      </c>
      <c r="X8" s="97">
        <v>-180</v>
      </c>
      <c r="Y8" s="97">
        <v>-251</v>
      </c>
      <c r="Z8" s="98">
        <f t="shared" si="0"/>
        <v>63.583333333333336</v>
      </c>
    </row>
    <row r="9" spans="1:26" ht="15.75">
      <c r="A9" s="96" t="s">
        <v>165</v>
      </c>
      <c r="B9" s="97">
        <v>763</v>
      </c>
      <c r="C9" s="97">
        <v>655</v>
      </c>
      <c r="D9" s="97">
        <v>485</v>
      </c>
      <c r="E9" s="97">
        <v>444</v>
      </c>
      <c r="F9" s="97">
        <v>641</v>
      </c>
      <c r="G9" s="97">
        <v>588</v>
      </c>
      <c r="H9" s="97">
        <v>728</v>
      </c>
      <c r="I9" s="97">
        <v>554</v>
      </c>
      <c r="J9" s="97">
        <v>610</v>
      </c>
      <c r="K9" s="97">
        <v>682</v>
      </c>
      <c r="L9" s="97">
        <v>711</v>
      </c>
      <c r="M9" s="97">
        <v>770</v>
      </c>
      <c r="N9" s="97">
        <v>704</v>
      </c>
      <c r="O9" s="97">
        <v>670</v>
      </c>
      <c r="P9" s="97">
        <v>576</v>
      </c>
      <c r="Q9" s="97">
        <v>758</v>
      </c>
      <c r="R9" s="97">
        <v>921</v>
      </c>
      <c r="S9" s="97">
        <v>829</v>
      </c>
      <c r="T9" s="97">
        <v>752</v>
      </c>
      <c r="U9" s="99">
        <v>1143</v>
      </c>
      <c r="V9" s="97">
        <v>600</v>
      </c>
      <c r="W9" s="97">
        <v>383</v>
      </c>
      <c r="X9" s="97">
        <v>724</v>
      </c>
      <c r="Y9" s="97">
        <v>830</v>
      </c>
      <c r="Z9" s="98">
        <f t="shared" si="0"/>
        <v>688.375</v>
      </c>
    </row>
    <row r="10" spans="1:26" ht="15.75">
      <c r="A10" s="96" t="s">
        <v>166</v>
      </c>
      <c r="B10" s="97">
        <v>374</v>
      </c>
      <c r="C10" s="97">
        <v>312</v>
      </c>
      <c r="D10" s="97">
        <v>431</v>
      </c>
      <c r="E10" s="97">
        <v>308</v>
      </c>
      <c r="F10" s="97">
        <v>367</v>
      </c>
      <c r="G10" s="97">
        <v>307</v>
      </c>
      <c r="H10" s="97">
        <v>351</v>
      </c>
      <c r="I10" s="97">
        <v>320</v>
      </c>
      <c r="J10" s="97">
        <v>309</v>
      </c>
      <c r="K10" s="97">
        <v>701</v>
      </c>
      <c r="L10" s="97">
        <v>412</v>
      </c>
      <c r="M10" s="97">
        <v>405</v>
      </c>
      <c r="N10" s="97">
        <v>377</v>
      </c>
      <c r="O10" s="97">
        <v>271</v>
      </c>
      <c r="P10" s="97">
        <v>248</v>
      </c>
      <c r="Q10" s="97">
        <v>372</v>
      </c>
      <c r="R10" s="97">
        <v>353</v>
      </c>
      <c r="S10" s="97">
        <v>301</v>
      </c>
      <c r="T10" s="97">
        <v>383</v>
      </c>
      <c r="U10" s="97">
        <v>281</v>
      </c>
      <c r="V10" s="97">
        <v>413</v>
      </c>
      <c r="W10" s="97">
        <v>218</v>
      </c>
      <c r="X10" s="97">
        <v>470</v>
      </c>
      <c r="Y10" s="97">
        <v>465</v>
      </c>
      <c r="Z10" s="98">
        <f t="shared" si="0"/>
        <v>364.54166666666669</v>
      </c>
    </row>
    <row r="11" spans="1:26" ht="15.75">
      <c r="A11" s="96" t="s">
        <v>167</v>
      </c>
      <c r="B11" s="97">
        <v>31</v>
      </c>
      <c r="C11" s="97">
        <v>-98</v>
      </c>
      <c r="D11" s="97">
        <v>-115</v>
      </c>
      <c r="E11" s="97">
        <v>-123</v>
      </c>
      <c r="F11" s="97">
        <v>-143</v>
      </c>
      <c r="G11" s="97">
        <v>-114</v>
      </c>
      <c r="H11" s="97">
        <v>-166</v>
      </c>
      <c r="I11" s="97">
        <v>-172</v>
      </c>
      <c r="J11" s="97">
        <v>-102</v>
      </c>
      <c r="K11" s="97">
        <v>-122</v>
      </c>
      <c r="L11" s="97">
        <v>-190</v>
      </c>
      <c r="M11" s="97">
        <v>-111</v>
      </c>
      <c r="N11" s="97">
        <v>-163</v>
      </c>
      <c r="O11" s="97">
        <v>-181</v>
      </c>
      <c r="P11" s="97">
        <v>-288</v>
      </c>
      <c r="Q11" s="97">
        <v>-254</v>
      </c>
      <c r="R11" s="97">
        <v>-252</v>
      </c>
      <c r="S11" s="97">
        <v>-335</v>
      </c>
      <c r="T11" s="97">
        <v>-252</v>
      </c>
      <c r="U11" s="97">
        <v>-235</v>
      </c>
      <c r="V11" s="97">
        <v>-290</v>
      </c>
      <c r="W11" s="97">
        <v>-470</v>
      </c>
      <c r="X11" s="97">
        <v>-361</v>
      </c>
      <c r="Y11" s="97">
        <v>-223</v>
      </c>
      <c r="Z11" s="98">
        <f t="shared" si="0"/>
        <v>-197.04166666666666</v>
      </c>
    </row>
    <row r="12" spans="1:26" ht="15.75">
      <c r="A12" s="96" t="s">
        <v>168</v>
      </c>
      <c r="B12" s="97">
        <v>199</v>
      </c>
      <c r="C12" s="97">
        <v>205</v>
      </c>
      <c r="D12" s="97">
        <v>296</v>
      </c>
      <c r="E12" s="97">
        <v>175</v>
      </c>
      <c r="F12" s="97">
        <v>97</v>
      </c>
      <c r="G12" s="97">
        <v>166</v>
      </c>
      <c r="H12" s="97">
        <v>127</v>
      </c>
      <c r="I12" s="97">
        <v>44</v>
      </c>
      <c r="J12" s="97">
        <v>138</v>
      </c>
      <c r="K12" s="97">
        <v>287</v>
      </c>
      <c r="L12" s="97">
        <v>200</v>
      </c>
      <c r="M12" s="97">
        <v>246</v>
      </c>
      <c r="N12" s="97">
        <v>106</v>
      </c>
      <c r="O12" s="97">
        <v>131</v>
      </c>
      <c r="P12" s="97">
        <v>108</v>
      </c>
      <c r="Q12" s="97">
        <v>92</v>
      </c>
      <c r="R12" s="97">
        <v>146</v>
      </c>
      <c r="S12" s="97">
        <v>232</v>
      </c>
      <c r="T12" s="97">
        <v>100</v>
      </c>
      <c r="U12" s="97">
        <v>9</v>
      </c>
      <c r="V12" s="97">
        <v>96</v>
      </c>
      <c r="W12" s="97">
        <v>-101</v>
      </c>
      <c r="X12" s="97">
        <v>89</v>
      </c>
      <c r="Y12" s="97">
        <v>151</v>
      </c>
      <c r="Z12" s="98">
        <f t="shared" si="0"/>
        <v>139.125</v>
      </c>
    </row>
    <row r="13" spans="1:26" ht="15.75">
      <c r="A13" s="96" t="s">
        <v>169</v>
      </c>
      <c r="B13" s="97">
        <v>88</v>
      </c>
      <c r="C13" s="97">
        <v>39</v>
      </c>
      <c r="D13" s="97">
        <v>-70</v>
      </c>
      <c r="E13" s="97">
        <v>-11</v>
      </c>
      <c r="F13" s="97">
        <v>-30</v>
      </c>
      <c r="G13" s="97">
        <v>-40</v>
      </c>
      <c r="H13" s="97">
        <v>-3</v>
      </c>
      <c r="I13" s="97">
        <v>-70</v>
      </c>
      <c r="J13" s="97">
        <v>-52</v>
      </c>
      <c r="K13" s="97">
        <v>-37</v>
      </c>
      <c r="L13" s="97">
        <v>26</v>
      </c>
      <c r="M13" s="97">
        <v>-3</v>
      </c>
      <c r="N13" s="97">
        <v>-77</v>
      </c>
      <c r="O13" s="97">
        <v>-37</v>
      </c>
      <c r="P13" s="97">
        <v>-43</v>
      </c>
      <c r="Q13" s="97">
        <v>-114</v>
      </c>
      <c r="R13" s="97">
        <v>14</v>
      </c>
      <c r="S13" s="97">
        <v>-21</v>
      </c>
      <c r="T13" s="97">
        <v>-1</v>
      </c>
      <c r="U13" s="97">
        <v>-180</v>
      </c>
      <c r="V13" s="97">
        <v>-76</v>
      </c>
      <c r="W13" s="97">
        <v>-134</v>
      </c>
      <c r="X13" s="97">
        <v>-56</v>
      </c>
      <c r="Y13" s="97">
        <v>-135</v>
      </c>
      <c r="Z13" s="98">
        <f t="shared" si="0"/>
        <v>-42.625</v>
      </c>
    </row>
    <row r="14" spans="1:26" ht="15.75">
      <c r="A14" s="96" t="s">
        <v>170</v>
      </c>
      <c r="B14" s="97">
        <v>44</v>
      </c>
      <c r="C14" s="97">
        <v>-45</v>
      </c>
      <c r="D14" s="97">
        <v>2</v>
      </c>
      <c r="E14" s="97">
        <v>-73</v>
      </c>
      <c r="F14" s="97">
        <v>-25</v>
      </c>
      <c r="G14" s="97">
        <v>8</v>
      </c>
      <c r="H14" s="97">
        <v>-35</v>
      </c>
      <c r="I14" s="97">
        <v>-164</v>
      </c>
      <c r="J14" s="97">
        <v>22</v>
      </c>
      <c r="K14" s="97">
        <v>-27</v>
      </c>
      <c r="L14" s="97">
        <v>-61</v>
      </c>
      <c r="M14" s="97">
        <v>-63</v>
      </c>
      <c r="N14" s="97">
        <v>-38</v>
      </c>
      <c r="O14" s="97">
        <v>-49</v>
      </c>
      <c r="P14" s="97">
        <v>-97</v>
      </c>
      <c r="Q14" s="97">
        <v>-56</v>
      </c>
      <c r="R14" s="97">
        <v>-96</v>
      </c>
      <c r="S14" s="97">
        <v>-45</v>
      </c>
      <c r="T14" s="97">
        <v>-156</v>
      </c>
      <c r="U14" s="97">
        <v>-160</v>
      </c>
      <c r="V14" s="97">
        <v>-150</v>
      </c>
      <c r="W14" s="97">
        <v>-214</v>
      </c>
      <c r="X14" s="97">
        <v>-147</v>
      </c>
      <c r="Y14" s="97">
        <v>-67</v>
      </c>
      <c r="Z14" s="98">
        <f t="shared" si="0"/>
        <v>-70.5</v>
      </c>
    </row>
    <row r="15" spans="1:26" ht="15.75">
      <c r="A15" s="96" t="s">
        <v>171</v>
      </c>
      <c r="B15" s="97">
        <v>380</v>
      </c>
      <c r="C15" s="97">
        <v>293</v>
      </c>
      <c r="D15" s="97">
        <v>187</v>
      </c>
      <c r="E15" s="97">
        <v>357</v>
      </c>
      <c r="F15" s="97">
        <v>395</v>
      </c>
      <c r="G15" s="97">
        <v>340</v>
      </c>
      <c r="H15" s="97">
        <v>234</v>
      </c>
      <c r="I15" s="97">
        <v>323</v>
      </c>
      <c r="J15" s="97">
        <v>185</v>
      </c>
      <c r="K15" s="97">
        <v>336</v>
      </c>
      <c r="L15" s="97">
        <v>304</v>
      </c>
      <c r="M15" s="97">
        <v>241</v>
      </c>
      <c r="N15" s="97">
        <v>155</v>
      </c>
      <c r="O15" s="97">
        <v>181</v>
      </c>
      <c r="P15" s="97">
        <v>281</v>
      </c>
      <c r="Q15" s="97">
        <v>-44</v>
      </c>
      <c r="R15" s="97">
        <v>33</v>
      </c>
      <c r="S15" s="97">
        <v>110</v>
      </c>
      <c r="T15" s="97">
        <v>85</v>
      </c>
      <c r="U15" s="97">
        <v>149</v>
      </c>
      <c r="V15" s="97">
        <v>65</v>
      </c>
      <c r="W15" s="97">
        <v>-245</v>
      </c>
      <c r="X15" s="97">
        <v>93</v>
      </c>
      <c r="Y15" s="97">
        <v>21</v>
      </c>
      <c r="Z15" s="98">
        <f t="shared" si="0"/>
        <v>185.79166666666666</v>
      </c>
    </row>
    <row r="17" spans="1:25" ht="15.75">
      <c r="A17" s="226" t="s">
        <v>172</v>
      </c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8"/>
    </row>
    <row r="18" spans="1:25" ht="15.75">
      <c r="A18" s="100" t="s">
        <v>0</v>
      </c>
      <c r="B18" s="101">
        <v>2000</v>
      </c>
      <c r="C18" s="101">
        <v>2001</v>
      </c>
      <c r="D18" s="101">
        <v>2002</v>
      </c>
      <c r="E18" s="101">
        <v>2003</v>
      </c>
      <c r="F18" s="101">
        <v>2004</v>
      </c>
      <c r="G18" s="101">
        <v>2005</v>
      </c>
      <c r="H18" s="101">
        <v>2006</v>
      </c>
      <c r="I18" s="101">
        <v>2007</v>
      </c>
      <c r="J18" s="101">
        <v>2008</v>
      </c>
      <c r="K18" s="101">
        <v>2009</v>
      </c>
      <c r="L18" s="101">
        <v>2010</v>
      </c>
      <c r="M18" s="101">
        <v>2011</v>
      </c>
      <c r="N18" s="101">
        <v>2012</v>
      </c>
      <c r="O18" s="101">
        <v>2013</v>
      </c>
      <c r="P18" s="101">
        <v>2014</v>
      </c>
      <c r="Q18" s="101">
        <v>2015</v>
      </c>
      <c r="R18" s="101">
        <v>2016</v>
      </c>
      <c r="S18" s="101">
        <v>2017</v>
      </c>
      <c r="T18" s="101">
        <v>2018</v>
      </c>
      <c r="U18" s="101">
        <v>2019</v>
      </c>
      <c r="V18" s="101">
        <v>2020</v>
      </c>
      <c r="W18" s="101">
        <v>2021</v>
      </c>
      <c r="X18" s="101">
        <v>2022</v>
      </c>
      <c r="Y18" s="101">
        <v>2023</v>
      </c>
    </row>
    <row r="19" spans="1:25" ht="15.75">
      <c r="A19" s="96" t="s">
        <v>159</v>
      </c>
      <c r="B19" s="99">
        <v>54650</v>
      </c>
      <c r="C19" s="99">
        <v>55009</v>
      </c>
      <c r="D19" s="99">
        <v>55581</v>
      </c>
      <c r="E19" s="99">
        <v>56249</v>
      </c>
      <c r="F19" s="99">
        <v>56885</v>
      </c>
      <c r="G19" s="99">
        <v>57388</v>
      </c>
      <c r="H19" s="99">
        <v>57834</v>
      </c>
      <c r="I19" s="99">
        <v>58283</v>
      </c>
      <c r="J19" s="99">
        <v>58753</v>
      </c>
      <c r="K19" s="99">
        <v>59344</v>
      </c>
      <c r="L19" s="99">
        <v>59831</v>
      </c>
      <c r="M19" s="99">
        <v>60678</v>
      </c>
      <c r="N19" s="99">
        <v>60931</v>
      </c>
      <c r="O19" s="99">
        <v>61187</v>
      </c>
      <c r="P19" s="99">
        <v>61346</v>
      </c>
      <c r="Q19" s="99">
        <v>61593</v>
      </c>
      <c r="R19" s="99">
        <v>61645</v>
      </c>
      <c r="S19" s="99">
        <v>61740</v>
      </c>
      <c r="T19" s="99">
        <v>61784</v>
      </c>
      <c r="U19" s="99">
        <v>61749</v>
      </c>
      <c r="V19" s="99">
        <v>61721</v>
      </c>
      <c r="W19" s="99">
        <v>60026</v>
      </c>
      <c r="X19" s="99">
        <v>59883</v>
      </c>
      <c r="Y19" s="99">
        <v>59927</v>
      </c>
    </row>
    <row r="20" spans="1:25" ht="15.75">
      <c r="A20" s="96" t="s">
        <v>160</v>
      </c>
      <c r="B20" s="99">
        <v>48202</v>
      </c>
      <c r="C20" s="99">
        <v>48351</v>
      </c>
      <c r="D20" s="99">
        <v>48809</v>
      </c>
      <c r="E20" s="99">
        <v>49339</v>
      </c>
      <c r="F20" s="99">
        <v>49781</v>
      </c>
      <c r="G20" s="99">
        <v>50229</v>
      </c>
      <c r="H20" s="99">
        <v>50588</v>
      </c>
      <c r="I20" s="99">
        <v>50970</v>
      </c>
      <c r="J20" s="99">
        <v>51313</v>
      </c>
      <c r="K20" s="99">
        <v>51572</v>
      </c>
      <c r="L20" s="99">
        <v>51780</v>
      </c>
      <c r="M20" s="99">
        <v>52557</v>
      </c>
      <c r="N20" s="99">
        <v>52665</v>
      </c>
      <c r="O20" s="99">
        <v>52764</v>
      </c>
      <c r="P20" s="99">
        <v>52709</v>
      </c>
      <c r="Q20" s="99">
        <v>52518</v>
      </c>
      <c r="R20" s="99">
        <v>52377</v>
      </c>
      <c r="S20" s="99">
        <v>52133</v>
      </c>
      <c r="T20" s="99">
        <v>51973</v>
      </c>
      <c r="U20" s="99">
        <v>51711</v>
      </c>
      <c r="V20" s="99">
        <v>51410</v>
      </c>
      <c r="W20" s="99">
        <v>49665</v>
      </c>
      <c r="X20" s="99">
        <v>49266</v>
      </c>
      <c r="Y20" s="99">
        <v>49049</v>
      </c>
    </row>
    <row r="21" spans="1:25" ht="15.75">
      <c r="A21" s="96" t="s">
        <v>161</v>
      </c>
      <c r="B21" s="99">
        <v>42081</v>
      </c>
      <c r="C21" s="99">
        <v>42654</v>
      </c>
      <c r="D21" s="99">
        <v>43373</v>
      </c>
      <c r="E21" s="99">
        <v>44201</v>
      </c>
      <c r="F21" s="99">
        <v>44858</v>
      </c>
      <c r="G21" s="99">
        <v>45543</v>
      </c>
      <c r="H21" s="99">
        <v>46354</v>
      </c>
      <c r="I21" s="99">
        <v>47027</v>
      </c>
      <c r="J21" s="99">
        <v>47813</v>
      </c>
      <c r="K21" s="99">
        <v>48485</v>
      </c>
      <c r="L21" s="99">
        <v>49165</v>
      </c>
      <c r="M21" s="99">
        <v>50198</v>
      </c>
      <c r="N21" s="99">
        <v>50809</v>
      </c>
      <c r="O21" s="99">
        <v>51382</v>
      </c>
      <c r="P21" s="99">
        <v>52038</v>
      </c>
      <c r="Q21" s="99">
        <v>52552</v>
      </c>
      <c r="R21" s="99">
        <v>53066</v>
      </c>
      <c r="S21" s="99">
        <v>53578</v>
      </c>
      <c r="T21" s="99">
        <v>54079</v>
      </c>
      <c r="U21" s="99">
        <v>54497</v>
      </c>
      <c r="V21" s="99">
        <v>54940</v>
      </c>
      <c r="W21" s="99">
        <v>53306</v>
      </c>
      <c r="X21" s="99">
        <v>53640</v>
      </c>
      <c r="Y21" s="99">
        <v>54020</v>
      </c>
    </row>
    <row r="22" spans="1:25" ht="15.75">
      <c r="A22" s="96" t="s">
        <v>162</v>
      </c>
      <c r="B22" s="99">
        <v>22390</v>
      </c>
      <c r="C22" s="99">
        <v>22840</v>
      </c>
      <c r="D22" s="99">
        <v>23076</v>
      </c>
      <c r="E22" s="99">
        <v>23382</v>
      </c>
      <c r="F22" s="99">
        <v>23630</v>
      </c>
      <c r="G22" s="99">
        <v>23872</v>
      </c>
      <c r="H22" s="99">
        <v>24091</v>
      </c>
      <c r="I22" s="99">
        <v>24338</v>
      </c>
      <c r="J22" s="99">
        <v>24634</v>
      </c>
      <c r="K22" s="99">
        <v>24871</v>
      </c>
      <c r="L22" s="99">
        <v>25135</v>
      </c>
      <c r="M22" s="99">
        <v>25458</v>
      </c>
      <c r="N22" s="99">
        <v>25596</v>
      </c>
      <c r="O22" s="99">
        <v>25747</v>
      </c>
      <c r="P22" s="99">
        <v>25830</v>
      </c>
      <c r="Q22" s="99">
        <v>25920</v>
      </c>
      <c r="R22" s="99">
        <v>26100</v>
      </c>
      <c r="S22" s="99">
        <v>26258</v>
      </c>
      <c r="T22" s="99">
        <v>26331</v>
      </c>
      <c r="U22" s="99">
        <v>26402</v>
      </c>
      <c r="V22" s="99">
        <v>26441</v>
      </c>
      <c r="W22" s="99">
        <v>25826</v>
      </c>
      <c r="X22" s="99">
        <v>25880</v>
      </c>
      <c r="Y22" s="99">
        <v>25897</v>
      </c>
    </row>
    <row r="23" spans="1:25" ht="15.75">
      <c r="A23" s="96" t="s">
        <v>163</v>
      </c>
      <c r="B23" s="99">
        <v>9829</v>
      </c>
      <c r="C23" s="99">
        <v>9840</v>
      </c>
      <c r="D23" s="99">
        <v>9863</v>
      </c>
      <c r="E23" s="99">
        <v>9835</v>
      </c>
      <c r="F23" s="99">
        <v>9804</v>
      </c>
      <c r="G23" s="99">
        <v>9788</v>
      </c>
      <c r="H23" s="99">
        <v>9806</v>
      </c>
      <c r="I23" s="99">
        <v>9775</v>
      </c>
      <c r="J23" s="99">
        <v>9752</v>
      </c>
      <c r="K23" s="99">
        <v>9766</v>
      </c>
      <c r="L23" s="99">
        <v>9758</v>
      </c>
      <c r="M23" s="99">
        <v>10044</v>
      </c>
      <c r="N23" s="99">
        <v>10026</v>
      </c>
      <c r="O23" s="99">
        <v>10085</v>
      </c>
      <c r="P23" s="99">
        <v>10087</v>
      </c>
      <c r="Q23" s="99">
        <v>10014</v>
      </c>
      <c r="R23" s="99">
        <v>10018</v>
      </c>
      <c r="S23" s="99">
        <v>9948</v>
      </c>
      <c r="T23" s="99">
        <v>9867</v>
      </c>
      <c r="U23" s="99">
        <v>9811</v>
      </c>
      <c r="V23" s="99">
        <v>9767</v>
      </c>
      <c r="W23" s="99">
        <v>9052</v>
      </c>
      <c r="X23" s="99">
        <v>9006</v>
      </c>
      <c r="Y23" s="99">
        <v>8941</v>
      </c>
    </row>
    <row r="24" spans="1:25" ht="15.75">
      <c r="A24" s="96" t="s">
        <v>164</v>
      </c>
      <c r="B24" s="99">
        <v>76223</v>
      </c>
      <c r="C24" s="99">
        <v>77685</v>
      </c>
      <c r="D24" s="99">
        <v>78566</v>
      </c>
      <c r="E24" s="99">
        <v>79336</v>
      </c>
      <c r="F24" s="99">
        <v>80073</v>
      </c>
      <c r="G24" s="99">
        <v>80778</v>
      </c>
      <c r="H24" s="99">
        <v>81432</v>
      </c>
      <c r="I24" s="99">
        <v>82168</v>
      </c>
      <c r="J24" s="99">
        <v>82795</v>
      </c>
      <c r="K24" s="99">
        <v>83360</v>
      </c>
      <c r="L24" s="99">
        <v>83812</v>
      </c>
      <c r="M24" s="99">
        <v>82937</v>
      </c>
      <c r="N24" s="99">
        <v>83404</v>
      </c>
      <c r="O24" s="99">
        <v>83587</v>
      </c>
      <c r="P24" s="99">
        <v>83799</v>
      </c>
      <c r="Q24" s="99">
        <v>83811</v>
      </c>
      <c r="R24" s="99">
        <v>84012</v>
      </c>
      <c r="S24" s="99">
        <v>84112</v>
      </c>
      <c r="T24" s="99">
        <v>84219</v>
      </c>
      <c r="U24" s="99">
        <v>84350</v>
      </c>
      <c r="V24" s="99">
        <v>84290</v>
      </c>
      <c r="W24" s="99">
        <v>82033</v>
      </c>
      <c r="X24" s="99">
        <v>81939</v>
      </c>
      <c r="Y24" s="99">
        <v>81873</v>
      </c>
    </row>
    <row r="25" spans="1:25" ht="15.75">
      <c r="A25" s="96" t="s">
        <v>165</v>
      </c>
      <c r="B25" s="99">
        <v>117588</v>
      </c>
      <c r="C25" s="99">
        <v>118529</v>
      </c>
      <c r="D25" s="99">
        <v>120174</v>
      </c>
      <c r="E25" s="99">
        <v>121682</v>
      </c>
      <c r="F25" s="99">
        <v>123192</v>
      </c>
      <c r="G25" s="99">
        <v>124617</v>
      </c>
      <c r="H25" s="99">
        <v>126193</v>
      </c>
      <c r="I25" s="99">
        <v>127550</v>
      </c>
      <c r="J25" s="99">
        <v>128875</v>
      </c>
      <c r="K25" s="99">
        <v>129956</v>
      </c>
      <c r="L25" s="99">
        <v>131159</v>
      </c>
      <c r="M25" s="99">
        <v>133386</v>
      </c>
      <c r="N25" s="99">
        <v>134359</v>
      </c>
      <c r="O25" s="99">
        <v>135095</v>
      </c>
      <c r="P25" s="99">
        <v>135746</v>
      </c>
      <c r="Q25" s="99">
        <v>136424</v>
      </c>
      <c r="R25" s="99">
        <v>137014</v>
      </c>
      <c r="S25" s="99">
        <v>137645</v>
      </c>
      <c r="T25" s="99">
        <v>138182</v>
      </c>
      <c r="U25" s="99">
        <v>138779</v>
      </c>
      <c r="V25" s="99">
        <v>138937</v>
      </c>
      <c r="W25" s="99">
        <v>135462</v>
      </c>
      <c r="X25" s="99">
        <v>135837</v>
      </c>
      <c r="Y25" s="99">
        <v>136457</v>
      </c>
    </row>
    <row r="26" spans="1:25" ht="15.75">
      <c r="A26" s="96" t="s">
        <v>166</v>
      </c>
      <c r="B26" s="99">
        <v>36364</v>
      </c>
      <c r="C26" s="99">
        <v>36674</v>
      </c>
      <c r="D26" s="99">
        <v>37224</v>
      </c>
      <c r="E26" s="99">
        <v>37689</v>
      </c>
      <c r="F26" s="99">
        <v>38226</v>
      </c>
      <c r="G26" s="99">
        <v>38670</v>
      </c>
      <c r="H26" s="99">
        <v>39186</v>
      </c>
      <c r="I26" s="99">
        <v>39734</v>
      </c>
      <c r="J26" s="99">
        <v>40196</v>
      </c>
      <c r="K26" s="99">
        <v>40963</v>
      </c>
      <c r="L26" s="99">
        <v>41525</v>
      </c>
      <c r="M26" s="99">
        <v>41950</v>
      </c>
      <c r="N26" s="99">
        <v>42518</v>
      </c>
      <c r="O26" s="99">
        <v>42902</v>
      </c>
      <c r="P26" s="99">
        <v>43276</v>
      </c>
      <c r="Q26" s="99">
        <v>43608</v>
      </c>
      <c r="R26" s="99">
        <v>43971</v>
      </c>
      <c r="S26" s="99">
        <v>44285</v>
      </c>
      <c r="T26" s="99">
        <v>44582</v>
      </c>
      <c r="U26" s="99">
        <v>44771</v>
      </c>
      <c r="V26" s="99">
        <v>44973</v>
      </c>
      <c r="W26" s="99">
        <v>44322</v>
      </c>
      <c r="X26" s="99">
        <v>44484</v>
      </c>
      <c r="Y26" s="99">
        <v>44756</v>
      </c>
    </row>
    <row r="27" spans="1:25" ht="15.75">
      <c r="A27" s="96" t="s">
        <v>167</v>
      </c>
      <c r="B27" s="99">
        <v>29284</v>
      </c>
      <c r="C27" s="99">
        <v>29343</v>
      </c>
      <c r="D27" s="99">
        <v>29633</v>
      </c>
      <c r="E27" s="99">
        <v>29858</v>
      </c>
      <c r="F27" s="99">
        <v>30040</v>
      </c>
      <c r="G27" s="99">
        <v>30219</v>
      </c>
      <c r="H27" s="99">
        <v>30461</v>
      </c>
      <c r="I27" s="99">
        <v>30566</v>
      </c>
      <c r="J27" s="99">
        <v>30747</v>
      </c>
      <c r="K27" s="99">
        <v>30879</v>
      </c>
      <c r="L27" s="99">
        <v>30992</v>
      </c>
      <c r="M27" s="99">
        <v>30888</v>
      </c>
      <c r="N27" s="99">
        <v>30995</v>
      </c>
      <c r="O27" s="99">
        <v>31043</v>
      </c>
      <c r="P27" s="99">
        <v>31003</v>
      </c>
      <c r="Q27" s="99">
        <v>30928</v>
      </c>
      <c r="R27" s="99">
        <v>30793</v>
      </c>
      <c r="S27" s="99">
        <v>30596</v>
      </c>
      <c r="T27" s="99">
        <v>30479</v>
      </c>
      <c r="U27" s="99">
        <v>30290</v>
      </c>
      <c r="V27" s="99">
        <v>29998</v>
      </c>
      <c r="W27" s="99">
        <v>28997</v>
      </c>
      <c r="X27" s="99">
        <v>28732</v>
      </c>
      <c r="Y27" s="99">
        <v>28600</v>
      </c>
    </row>
    <row r="28" spans="1:25" ht="15.75">
      <c r="A28" s="96" t="s">
        <v>168</v>
      </c>
      <c r="B28" s="99">
        <v>34390</v>
      </c>
      <c r="C28" s="99">
        <v>34703</v>
      </c>
      <c r="D28" s="99">
        <v>35191</v>
      </c>
      <c r="E28" s="99">
        <v>35616</v>
      </c>
      <c r="F28" s="99">
        <v>36075</v>
      </c>
      <c r="G28" s="99">
        <v>36559</v>
      </c>
      <c r="H28" s="99">
        <v>37008</v>
      </c>
      <c r="I28" s="99">
        <v>37487</v>
      </c>
      <c r="J28" s="99">
        <v>37882</v>
      </c>
      <c r="K28" s="99">
        <v>38359</v>
      </c>
      <c r="L28" s="99">
        <v>38825</v>
      </c>
      <c r="M28" s="99">
        <v>39234</v>
      </c>
      <c r="N28" s="99">
        <v>39511</v>
      </c>
      <c r="O28" s="99">
        <v>39780</v>
      </c>
      <c r="P28" s="99">
        <v>40061</v>
      </c>
      <c r="Q28" s="99">
        <v>40284</v>
      </c>
      <c r="R28" s="99">
        <v>40547</v>
      </c>
      <c r="S28" s="99">
        <v>40827</v>
      </c>
      <c r="T28" s="99">
        <v>40891</v>
      </c>
      <c r="U28" s="99">
        <v>40938</v>
      </c>
      <c r="V28" s="99">
        <v>40984</v>
      </c>
      <c r="W28" s="99">
        <v>40043</v>
      </c>
      <c r="X28" s="99">
        <v>39992</v>
      </c>
      <c r="Y28" s="99">
        <v>40076</v>
      </c>
    </row>
    <row r="29" spans="1:25" ht="15.75">
      <c r="A29" s="96" t="s">
        <v>169</v>
      </c>
      <c r="B29" s="99">
        <v>15008</v>
      </c>
      <c r="C29" s="99">
        <v>15443</v>
      </c>
      <c r="D29" s="99">
        <v>15582</v>
      </c>
      <c r="E29" s="99">
        <v>15722</v>
      </c>
      <c r="F29" s="99">
        <v>15834</v>
      </c>
      <c r="G29" s="99">
        <v>15949</v>
      </c>
      <c r="H29" s="99">
        <v>16100</v>
      </c>
      <c r="I29" s="99">
        <v>16184</v>
      </c>
      <c r="J29" s="99">
        <v>16264</v>
      </c>
      <c r="K29" s="99">
        <v>16369</v>
      </c>
      <c r="L29" s="99">
        <v>16473</v>
      </c>
      <c r="M29" s="99">
        <v>16739</v>
      </c>
      <c r="N29" s="99">
        <v>16783</v>
      </c>
      <c r="O29" s="99">
        <v>16812</v>
      </c>
      <c r="P29" s="99">
        <v>16852</v>
      </c>
      <c r="Q29" s="99">
        <v>16830</v>
      </c>
      <c r="R29" s="99">
        <v>16843</v>
      </c>
      <c r="S29" s="99">
        <v>16850</v>
      </c>
      <c r="T29" s="99">
        <v>16862</v>
      </c>
      <c r="U29" s="99">
        <v>16740</v>
      </c>
      <c r="V29" s="99">
        <v>16684</v>
      </c>
      <c r="W29" s="99">
        <v>16047</v>
      </c>
      <c r="X29" s="99">
        <v>16008</v>
      </c>
      <c r="Y29" s="99">
        <v>15913</v>
      </c>
    </row>
    <row r="30" spans="1:25" ht="15.75">
      <c r="A30" s="96" t="s">
        <v>170</v>
      </c>
      <c r="B30" s="99">
        <v>24409</v>
      </c>
      <c r="C30" s="99">
        <v>24614</v>
      </c>
      <c r="D30" s="99">
        <v>24848</v>
      </c>
      <c r="E30" s="99">
        <v>25053</v>
      </c>
      <c r="F30" s="99">
        <v>25313</v>
      </c>
      <c r="G30" s="99">
        <v>25538</v>
      </c>
      <c r="H30" s="99">
        <v>25724</v>
      </c>
      <c r="I30" s="99">
        <v>25827</v>
      </c>
      <c r="J30" s="99">
        <v>26082</v>
      </c>
      <c r="K30" s="99">
        <v>26246</v>
      </c>
      <c r="L30" s="99">
        <v>26427</v>
      </c>
      <c r="M30" s="99">
        <v>26612</v>
      </c>
      <c r="N30" s="99">
        <v>26726</v>
      </c>
      <c r="O30" s="99">
        <v>26775</v>
      </c>
      <c r="P30" s="99">
        <v>26827</v>
      </c>
      <c r="Q30" s="99">
        <v>26870</v>
      </c>
      <c r="R30" s="99">
        <v>26881</v>
      </c>
      <c r="S30" s="99">
        <v>26836</v>
      </c>
      <c r="T30" s="99">
        <v>26756</v>
      </c>
      <c r="U30" s="99">
        <v>26677</v>
      </c>
      <c r="V30" s="99">
        <v>26587</v>
      </c>
      <c r="W30" s="99">
        <v>25611</v>
      </c>
      <c r="X30" s="99">
        <v>25456</v>
      </c>
      <c r="Y30" s="99">
        <v>25400</v>
      </c>
    </row>
    <row r="31" spans="1:25" ht="15.75">
      <c r="A31" s="102" t="s">
        <v>171</v>
      </c>
      <c r="B31" s="99">
        <v>53762</v>
      </c>
      <c r="C31" s="99">
        <v>54337</v>
      </c>
      <c r="D31" s="99">
        <v>55036</v>
      </c>
      <c r="E31" s="99">
        <v>55821</v>
      </c>
      <c r="F31" s="99">
        <v>56602</v>
      </c>
      <c r="G31" s="99">
        <v>57244</v>
      </c>
      <c r="H31" s="99">
        <v>57770</v>
      </c>
      <c r="I31" s="99">
        <v>58375</v>
      </c>
      <c r="J31" s="99">
        <v>58889</v>
      </c>
      <c r="K31" s="99">
        <v>59502</v>
      </c>
      <c r="L31" s="99">
        <v>59966</v>
      </c>
      <c r="M31" s="99">
        <v>60533</v>
      </c>
      <c r="N31" s="99">
        <v>60913</v>
      </c>
      <c r="O31" s="99">
        <v>61233</v>
      </c>
      <c r="P31" s="99">
        <v>61630</v>
      </c>
      <c r="Q31" s="99">
        <v>61756</v>
      </c>
      <c r="R31" s="99">
        <v>61901</v>
      </c>
      <c r="S31" s="99">
        <v>62046</v>
      </c>
      <c r="T31" s="99">
        <v>62259</v>
      </c>
      <c r="U31" s="99">
        <v>62420</v>
      </c>
      <c r="V31" s="99">
        <v>62452</v>
      </c>
      <c r="W31" s="99">
        <v>60896</v>
      </c>
      <c r="X31" s="99">
        <v>61072</v>
      </c>
      <c r="Y31" s="99">
        <v>61165</v>
      </c>
    </row>
    <row r="32" spans="1:25" ht="15.75">
      <c r="A32" s="96" t="s">
        <v>173</v>
      </c>
      <c r="B32" s="103">
        <f>SUM(B19:B31)</f>
        <v>564180</v>
      </c>
      <c r="C32" s="103">
        <f t="shared" ref="C32:Y32" si="1">SUM(C19:C31)</f>
        <v>570022</v>
      </c>
      <c r="D32" s="103">
        <f t="shared" si="1"/>
        <v>576956</v>
      </c>
      <c r="E32" s="103">
        <f t="shared" si="1"/>
        <v>583783</v>
      </c>
      <c r="F32" s="103">
        <f t="shared" si="1"/>
        <v>590313</v>
      </c>
      <c r="G32" s="103">
        <f t="shared" si="1"/>
        <v>596394</v>
      </c>
      <c r="H32" s="103">
        <f t="shared" si="1"/>
        <v>602547</v>
      </c>
      <c r="I32" s="103">
        <f t="shared" si="1"/>
        <v>608284</v>
      </c>
      <c r="J32" s="103">
        <f t="shared" si="1"/>
        <v>613995</v>
      </c>
      <c r="K32" s="103">
        <f t="shared" si="1"/>
        <v>619672</v>
      </c>
      <c r="L32" s="103">
        <f t="shared" si="1"/>
        <v>624848</v>
      </c>
      <c r="M32" s="103">
        <f t="shared" si="1"/>
        <v>631214</v>
      </c>
      <c r="N32" s="103">
        <f t="shared" si="1"/>
        <v>635236</v>
      </c>
      <c r="O32" s="103">
        <f t="shared" si="1"/>
        <v>638392</v>
      </c>
      <c r="P32" s="103">
        <f t="shared" si="1"/>
        <v>641204</v>
      </c>
      <c r="Q32" s="103">
        <f t="shared" si="1"/>
        <v>643108</v>
      </c>
      <c r="R32" s="103">
        <f t="shared" si="1"/>
        <v>645168</v>
      </c>
      <c r="S32" s="103">
        <f t="shared" si="1"/>
        <v>646854</v>
      </c>
      <c r="T32" s="103">
        <f t="shared" si="1"/>
        <v>648264</v>
      </c>
      <c r="U32" s="103">
        <f t="shared" si="1"/>
        <v>649135</v>
      </c>
      <c r="V32" s="103">
        <f t="shared" si="1"/>
        <v>649184</v>
      </c>
      <c r="W32" s="103">
        <f t="shared" si="1"/>
        <v>631286</v>
      </c>
      <c r="X32" s="103">
        <f t="shared" si="1"/>
        <v>631195</v>
      </c>
      <c r="Y32" s="103">
        <f t="shared" si="1"/>
        <v>632074</v>
      </c>
    </row>
    <row r="35" spans="1:23">
      <c r="A35" t="s">
        <v>0</v>
      </c>
      <c r="B35" t="s">
        <v>159</v>
      </c>
      <c r="C35" t="s">
        <v>174</v>
      </c>
      <c r="D35" t="s">
        <v>175</v>
      </c>
      <c r="E35" t="s">
        <v>176</v>
      </c>
      <c r="G35" t="s">
        <v>0</v>
      </c>
      <c r="H35" t="s">
        <v>160</v>
      </c>
      <c r="I35" t="s">
        <v>177</v>
      </c>
      <c r="J35" t="s">
        <v>178</v>
      </c>
      <c r="K35" t="s">
        <v>179</v>
      </c>
      <c r="M35" t="s">
        <v>0</v>
      </c>
      <c r="N35" t="s">
        <v>161</v>
      </c>
      <c r="O35" t="s">
        <v>180</v>
      </c>
      <c r="P35" t="s">
        <v>181</v>
      </c>
      <c r="Q35" t="s">
        <v>182</v>
      </c>
      <c r="S35" t="s">
        <v>0</v>
      </c>
      <c r="T35" t="s">
        <v>162</v>
      </c>
      <c r="U35" t="s">
        <v>183</v>
      </c>
      <c r="V35" t="s">
        <v>184</v>
      </c>
      <c r="W35" t="s">
        <v>185</v>
      </c>
    </row>
    <row r="36" spans="1:23">
      <c r="A36">
        <v>2000</v>
      </c>
      <c r="B36" s="104">
        <v>54650</v>
      </c>
      <c r="G36">
        <v>2000</v>
      </c>
      <c r="H36" s="104">
        <v>48202</v>
      </c>
      <c r="M36">
        <v>2000</v>
      </c>
      <c r="N36" s="104">
        <v>42081</v>
      </c>
      <c r="S36">
        <v>2000</v>
      </c>
      <c r="T36" s="104">
        <v>22390</v>
      </c>
    </row>
    <row r="37" spans="1:23">
      <c r="A37">
        <v>2001</v>
      </c>
      <c r="B37" s="104">
        <v>55009</v>
      </c>
      <c r="G37">
        <v>2001</v>
      </c>
      <c r="H37" s="104">
        <v>48351</v>
      </c>
      <c r="M37">
        <v>2001</v>
      </c>
      <c r="N37" s="104">
        <v>42654</v>
      </c>
      <c r="S37">
        <v>2001</v>
      </c>
      <c r="T37" s="104">
        <v>22840</v>
      </c>
    </row>
    <row r="38" spans="1:23">
      <c r="A38">
        <v>2002</v>
      </c>
      <c r="B38" s="104">
        <v>55581</v>
      </c>
      <c r="G38">
        <v>2002</v>
      </c>
      <c r="H38" s="104">
        <v>48809</v>
      </c>
      <c r="M38">
        <v>2002</v>
      </c>
      <c r="N38" s="104">
        <v>43373</v>
      </c>
      <c r="S38">
        <v>2002</v>
      </c>
      <c r="T38" s="104">
        <v>23076</v>
      </c>
    </row>
    <row r="39" spans="1:23">
      <c r="A39">
        <v>2003</v>
      </c>
      <c r="B39" s="104">
        <v>56249</v>
      </c>
      <c r="G39">
        <v>2003</v>
      </c>
      <c r="H39" s="104">
        <v>49339</v>
      </c>
      <c r="M39">
        <v>2003</v>
      </c>
      <c r="N39" s="104">
        <v>44201</v>
      </c>
      <c r="S39">
        <v>2003</v>
      </c>
      <c r="T39" s="104">
        <v>23382</v>
      </c>
    </row>
    <row r="40" spans="1:23">
      <c r="A40">
        <v>2004</v>
      </c>
      <c r="B40" s="104">
        <v>56885</v>
      </c>
      <c r="G40">
        <v>2004</v>
      </c>
      <c r="H40" s="104">
        <v>49781</v>
      </c>
      <c r="M40">
        <v>2004</v>
      </c>
      <c r="N40" s="104">
        <v>44858</v>
      </c>
      <c r="S40">
        <v>2004</v>
      </c>
      <c r="T40" s="104">
        <v>23630</v>
      </c>
    </row>
    <row r="41" spans="1:23">
      <c r="A41">
        <v>2005</v>
      </c>
      <c r="B41" s="104">
        <v>57388</v>
      </c>
      <c r="G41">
        <v>2005</v>
      </c>
      <c r="H41" s="104">
        <v>50229</v>
      </c>
      <c r="M41">
        <v>2005</v>
      </c>
      <c r="N41" s="104">
        <v>45543</v>
      </c>
      <c r="S41">
        <v>2005</v>
      </c>
      <c r="T41" s="104">
        <v>23872</v>
      </c>
    </row>
    <row r="42" spans="1:23">
      <c r="A42">
        <v>2006</v>
      </c>
      <c r="B42" s="104">
        <v>57834</v>
      </c>
      <c r="G42">
        <v>2006</v>
      </c>
      <c r="H42" s="104">
        <v>50588</v>
      </c>
      <c r="M42">
        <v>2006</v>
      </c>
      <c r="N42" s="104">
        <v>46354</v>
      </c>
      <c r="S42">
        <v>2006</v>
      </c>
      <c r="T42" s="104">
        <v>24091</v>
      </c>
    </row>
    <row r="43" spans="1:23">
      <c r="A43">
        <v>2007</v>
      </c>
      <c r="B43" s="104">
        <v>58283</v>
      </c>
      <c r="G43">
        <v>2007</v>
      </c>
      <c r="H43" s="104">
        <v>50970</v>
      </c>
      <c r="M43">
        <v>2007</v>
      </c>
      <c r="N43" s="104">
        <v>47027</v>
      </c>
      <c r="S43">
        <v>2007</v>
      </c>
      <c r="T43" s="104">
        <v>24338</v>
      </c>
    </row>
    <row r="44" spans="1:23">
      <c r="A44">
        <v>2008</v>
      </c>
      <c r="B44" s="104">
        <v>58753</v>
      </c>
      <c r="G44">
        <v>2008</v>
      </c>
      <c r="H44" s="104">
        <v>51313</v>
      </c>
      <c r="M44">
        <v>2008</v>
      </c>
      <c r="N44" s="104">
        <v>47813</v>
      </c>
      <c r="S44">
        <v>2008</v>
      </c>
      <c r="T44" s="104">
        <v>24634</v>
      </c>
    </row>
    <row r="45" spans="1:23">
      <c r="A45">
        <v>2009</v>
      </c>
      <c r="B45" s="104">
        <v>59344</v>
      </c>
      <c r="G45">
        <v>2009</v>
      </c>
      <c r="H45" s="104">
        <v>51572</v>
      </c>
      <c r="M45">
        <v>2009</v>
      </c>
      <c r="N45" s="104">
        <v>48485</v>
      </c>
      <c r="S45">
        <v>2009</v>
      </c>
      <c r="T45" s="104">
        <v>24871</v>
      </c>
    </row>
    <row r="46" spans="1:23">
      <c r="A46">
        <v>2010</v>
      </c>
      <c r="B46" s="104">
        <v>59831</v>
      </c>
      <c r="G46">
        <v>2010</v>
      </c>
      <c r="H46" s="104">
        <v>51780</v>
      </c>
      <c r="M46">
        <v>2010</v>
      </c>
      <c r="N46" s="104">
        <v>49165</v>
      </c>
      <c r="S46">
        <v>2010</v>
      </c>
      <c r="T46" s="104">
        <v>25135</v>
      </c>
    </row>
    <row r="47" spans="1:23">
      <c r="A47">
        <v>2011</v>
      </c>
      <c r="B47" s="104">
        <v>60678</v>
      </c>
      <c r="G47">
        <v>2011</v>
      </c>
      <c r="H47" s="104">
        <v>52557</v>
      </c>
      <c r="M47">
        <v>2011</v>
      </c>
      <c r="N47" s="104">
        <v>50198</v>
      </c>
      <c r="S47">
        <v>2011</v>
      </c>
      <c r="T47" s="104">
        <v>25458</v>
      </c>
    </row>
    <row r="48" spans="1:23">
      <c r="A48">
        <v>2012</v>
      </c>
      <c r="B48" s="104">
        <v>60931</v>
      </c>
      <c r="G48">
        <v>2012</v>
      </c>
      <c r="H48" s="104">
        <v>52665</v>
      </c>
      <c r="M48">
        <v>2012</v>
      </c>
      <c r="N48" s="104">
        <v>50809</v>
      </c>
      <c r="S48">
        <v>2012</v>
      </c>
      <c r="T48" s="104">
        <v>25596</v>
      </c>
    </row>
    <row r="49" spans="1:23">
      <c r="A49">
        <v>2013</v>
      </c>
      <c r="B49" s="104">
        <v>61187</v>
      </c>
      <c r="G49">
        <v>2013</v>
      </c>
      <c r="H49" s="104">
        <v>52764</v>
      </c>
      <c r="M49">
        <v>2013</v>
      </c>
      <c r="N49" s="104">
        <v>51382</v>
      </c>
      <c r="S49">
        <v>2013</v>
      </c>
      <c r="T49" s="104">
        <v>25747</v>
      </c>
    </row>
    <row r="50" spans="1:23">
      <c r="A50">
        <v>2014</v>
      </c>
      <c r="B50" s="104">
        <v>61346</v>
      </c>
      <c r="G50">
        <v>2014</v>
      </c>
      <c r="H50" s="104">
        <v>52709</v>
      </c>
      <c r="M50">
        <v>2014</v>
      </c>
      <c r="N50" s="104">
        <v>52038</v>
      </c>
      <c r="S50">
        <v>2014</v>
      </c>
      <c r="T50" s="104">
        <v>25830</v>
      </c>
    </row>
    <row r="51" spans="1:23">
      <c r="A51">
        <v>2015</v>
      </c>
      <c r="B51" s="104">
        <v>61593</v>
      </c>
      <c r="G51">
        <v>2015</v>
      </c>
      <c r="H51" s="104">
        <v>52518</v>
      </c>
      <c r="M51">
        <v>2015</v>
      </c>
      <c r="N51" s="104">
        <v>52552</v>
      </c>
      <c r="S51">
        <v>2015</v>
      </c>
      <c r="T51" s="104">
        <v>25920</v>
      </c>
    </row>
    <row r="52" spans="1:23">
      <c r="A52">
        <v>2016</v>
      </c>
      <c r="B52" s="104">
        <v>61645</v>
      </c>
      <c r="G52">
        <v>2016</v>
      </c>
      <c r="H52" s="104">
        <v>52377</v>
      </c>
      <c r="M52">
        <v>2016</v>
      </c>
      <c r="N52" s="104">
        <v>53066</v>
      </c>
      <c r="S52">
        <v>2016</v>
      </c>
      <c r="T52" s="104">
        <v>26100</v>
      </c>
    </row>
    <row r="53" spans="1:23">
      <c r="A53">
        <v>2017</v>
      </c>
      <c r="B53" s="104">
        <v>61740</v>
      </c>
      <c r="G53">
        <v>2017</v>
      </c>
      <c r="H53" s="104">
        <v>52133</v>
      </c>
      <c r="M53">
        <v>2017</v>
      </c>
      <c r="N53" s="104">
        <v>53578</v>
      </c>
      <c r="S53">
        <v>2017</v>
      </c>
      <c r="T53" s="104">
        <v>26258</v>
      </c>
    </row>
    <row r="54" spans="1:23">
      <c r="A54">
        <v>2018</v>
      </c>
      <c r="B54" s="104">
        <v>61784</v>
      </c>
      <c r="G54">
        <v>2018</v>
      </c>
      <c r="H54" s="104">
        <v>51973</v>
      </c>
      <c r="M54">
        <v>2018</v>
      </c>
      <c r="N54" s="104">
        <v>54079</v>
      </c>
      <c r="S54">
        <v>2018</v>
      </c>
      <c r="T54" s="104">
        <v>26331</v>
      </c>
    </row>
    <row r="55" spans="1:23">
      <c r="A55">
        <v>2019</v>
      </c>
      <c r="B55" s="104">
        <v>61749</v>
      </c>
      <c r="G55">
        <v>2019</v>
      </c>
      <c r="H55" s="104">
        <v>51711</v>
      </c>
      <c r="M55">
        <v>2019</v>
      </c>
      <c r="N55" s="104">
        <v>54497</v>
      </c>
      <c r="S55">
        <v>2019</v>
      </c>
      <c r="T55" s="104">
        <v>26402</v>
      </c>
    </row>
    <row r="56" spans="1:23">
      <c r="A56">
        <v>2020</v>
      </c>
      <c r="B56" s="104">
        <v>61721</v>
      </c>
      <c r="G56">
        <v>2020</v>
      </c>
      <c r="H56" s="104">
        <v>51410</v>
      </c>
      <c r="M56">
        <v>2020</v>
      </c>
      <c r="N56" s="104">
        <v>54940</v>
      </c>
      <c r="S56">
        <v>2020</v>
      </c>
      <c r="T56" s="104">
        <v>26441</v>
      </c>
    </row>
    <row r="57" spans="1:23">
      <c r="A57">
        <v>2021</v>
      </c>
      <c r="B57" s="104">
        <v>60026</v>
      </c>
      <c r="G57">
        <v>2021</v>
      </c>
      <c r="H57" s="104">
        <v>49665</v>
      </c>
      <c r="M57">
        <v>2021</v>
      </c>
      <c r="N57" s="104">
        <v>53306</v>
      </c>
      <c r="S57">
        <v>2021</v>
      </c>
      <c r="T57" s="104">
        <v>25826</v>
      </c>
    </row>
    <row r="58" spans="1:23">
      <c r="A58">
        <v>2022</v>
      </c>
      <c r="B58" s="104">
        <v>59883</v>
      </c>
      <c r="G58">
        <v>2022</v>
      </c>
      <c r="H58" s="104">
        <v>49266</v>
      </c>
      <c r="M58">
        <v>2022</v>
      </c>
      <c r="N58" s="104">
        <v>53640</v>
      </c>
      <c r="S58">
        <v>2022</v>
      </c>
      <c r="T58" s="104">
        <v>25880</v>
      </c>
    </row>
    <row r="59" spans="1:23">
      <c r="A59">
        <v>2023</v>
      </c>
      <c r="B59" s="104">
        <v>59927</v>
      </c>
      <c r="C59" s="104">
        <v>59927</v>
      </c>
      <c r="D59" s="104">
        <v>59927</v>
      </c>
      <c r="E59" s="104">
        <v>59927</v>
      </c>
      <c r="G59">
        <v>2023</v>
      </c>
      <c r="H59" s="104">
        <v>49049</v>
      </c>
      <c r="I59" s="104">
        <v>49049</v>
      </c>
      <c r="J59" s="104">
        <v>49049</v>
      </c>
      <c r="K59" s="104">
        <v>49049</v>
      </c>
      <c r="M59">
        <v>2023</v>
      </c>
      <c r="N59" s="104">
        <v>54020</v>
      </c>
      <c r="O59" s="104">
        <v>54020</v>
      </c>
      <c r="P59" s="104">
        <v>54020</v>
      </c>
      <c r="Q59" s="104">
        <v>54020</v>
      </c>
      <c r="S59">
        <v>2023</v>
      </c>
      <c r="T59" s="104">
        <v>25897</v>
      </c>
      <c r="U59" s="104">
        <v>25897</v>
      </c>
      <c r="V59" s="104">
        <v>25897</v>
      </c>
      <c r="W59" s="104">
        <v>25897</v>
      </c>
    </row>
    <row r="60" spans="1:23">
      <c r="A60">
        <v>2024</v>
      </c>
      <c r="C60" s="104">
        <f t="shared" ref="C60:C70" si="2">_xlfn.FORECAST.ETS(A60,$B$36:$B$59,$A$36:$A$59,1,1)</f>
        <v>60204.71608695652</v>
      </c>
      <c r="D60" s="104">
        <f t="shared" ref="D60:D70" si="3">C60-_xlfn.FORECAST.ETS.CONFINT(A60,$B$36:$B$59,$A$36:$A$59,0.95,1,1)</f>
        <v>59326.164842489103</v>
      </c>
      <c r="E60" s="104">
        <f t="shared" ref="E60:E70" si="4">C60+_xlfn.FORECAST.ETS.CONFINT(A60,$B$36:$B$59,$A$36:$A$59,0.95,1,1)</f>
        <v>61083.267331423936</v>
      </c>
      <c r="G60">
        <v>2024</v>
      </c>
      <c r="I60" s="104">
        <f t="shared" ref="I60:I70" si="5">_xlfn.FORECAST.ETS(G60,$H$36:$H$59,$G$36:$G$59,1,1)</f>
        <v>49131.011739130437</v>
      </c>
      <c r="J60" s="104">
        <f t="shared" ref="J60:J70" si="6">I60-_xlfn.FORECAST.ETS.CONFINT(G60,$H$36:$H$59,$G$36:$G$59,0.95,1,1)</f>
        <v>48314.569896485496</v>
      </c>
      <c r="K60" s="104">
        <f t="shared" ref="K60:K70" si="7">I60+_xlfn.FORECAST.ETS.CONFINT(G60,$H$36:$H$59,$G$36:$G$59,0.95,1,1)</f>
        <v>49947.453581775379</v>
      </c>
      <c r="M60">
        <v>2024</v>
      </c>
      <c r="O60" s="104">
        <f t="shared" ref="O60:O70" si="8">_xlfn.FORECAST.ETS(M60,$N$36:$N$59,$M$36:$M$59,1,1)</f>
        <v>56511.950353619082</v>
      </c>
      <c r="P60" s="104">
        <f t="shared" ref="P60:P70" si="9">O60-_xlfn.FORECAST.ETS.CONFINT(M60,$N$36:$N$59,$M$36:$M$59,0.95,1,1)</f>
        <v>54584.226960017535</v>
      </c>
      <c r="Q60" s="104">
        <f t="shared" ref="Q60:Q70" si="10">O60+_xlfn.FORECAST.ETS.CONFINT(M60,$N$36:$N$59,$M$36:$M$59,0.95,1,1)</f>
        <v>58439.67374722063</v>
      </c>
      <c r="S60">
        <v>2024</v>
      </c>
      <c r="U60" s="104">
        <f t="shared" ref="U60:U70" si="11">_xlfn.FORECAST.ETS(S60,$T$36:$T$59,$S$36:$S$59,1,1)</f>
        <v>26061.246521739129</v>
      </c>
      <c r="V60" s="104">
        <f t="shared" ref="V60:V70" si="12">U60-_xlfn.FORECAST.ETS.CONFINT(S60,$T$36:$T$59,$S$36:$S$59,0.95,1,1)</f>
        <v>25701.574291662557</v>
      </c>
      <c r="W60" s="104">
        <f t="shared" ref="W60:W70" si="13">U60+_xlfn.FORECAST.ETS.CONFINT(S60,$T$36:$T$59,$S$36:$S$59,0.95,1,1)</f>
        <v>26420.918751815701</v>
      </c>
    </row>
    <row r="61" spans="1:23">
      <c r="A61">
        <v>2025</v>
      </c>
      <c r="C61" s="104">
        <f t="shared" si="2"/>
        <v>60482.432173913046</v>
      </c>
      <c r="D61" s="104">
        <f t="shared" si="3"/>
        <v>59383.715762780907</v>
      </c>
      <c r="E61" s="104">
        <f t="shared" si="4"/>
        <v>61581.148585045186</v>
      </c>
      <c r="G61">
        <v>2025</v>
      </c>
      <c r="I61" s="104">
        <f t="shared" si="5"/>
        <v>49213.023478260868</v>
      </c>
      <c r="J61" s="104">
        <f t="shared" si="6"/>
        <v>48191.981100940284</v>
      </c>
      <c r="K61" s="104">
        <f t="shared" si="7"/>
        <v>50234.065855581452</v>
      </c>
      <c r="M61">
        <v>2025</v>
      </c>
      <c r="O61" s="104">
        <f t="shared" si="8"/>
        <v>57091.504212854714</v>
      </c>
      <c r="P61" s="104">
        <f t="shared" si="9"/>
        <v>55148.296879318303</v>
      </c>
      <c r="Q61" s="104">
        <f t="shared" si="10"/>
        <v>59034.711546391125</v>
      </c>
      <c r="S61">
        <v>2025</v>
      </c>
      <c r="U61" s="104">
        <f t="shared" si="11"/>
        <v>26225.493043478262</v>
      </c>
      <c r="V61" s="104">
        <f t="shared" si="12"/>
        <v>25775.686860512593</v>
      </c>
      <c r="W61" s="104">
        <f t="shared" si="13"/>
        <v>26675.299226443931</v>
      </c>
    </row>
    <row r="62" spans="1:23">
      <c r="A62">
        <v>2026</v>
      </c>
      <c r="C62" s="104">
        <f t="shared" si="2"/>
        <v>60760.148260869566</v>
      </c>
      <c r="D62" s="104">
        <f t="shared" si="3"/>
        <v>59478.093929330709</v>
      </c>
      <c r="E62" s="104">
        <f t="shared" si="4"/>
        <v>62042.202592408423</v>
      </c>
      <c r="G62">
        <v>2026</v>
      </c>
      <c r="I62" s="104">
        <f t="shared" si="5"/>
        <v>49295.035217391305</v>
      </c>
      <c r="J62" s="104">
        <f t="shared" si="6"/>
        <v>48103.616040190042</v>
      </c>
      <c r="K62" s="104">
        <f t="shared" si="7"/>
        <v>50486.454394592569</v>
      </c>
      <c r="M62">
        <v>2026</v>
      </c>
      <c r="O62" s="104">
        <f t="shared" si="8"/>
        <v>57671.058072090338</v>
      </c>
      <c r="P62" s="104">
        <f t="shared" si="9"/>
        <v>55712.247307892154</v>
      </c>
      <c r="Q62" s="104">
        <f t="shared" si="10"/>
        <v>59629.868836288522</v>
      </c>
      <c r="S62">
        <v>2026</v>
      </c>
      <c r="U62" s="104">
        <f t="shared" si="11"/>
        <v>26389.739565217391</v>
      </c>
      <c r="V62" s="104">
        <f t="shared" si="12"/>
        <v>25864.876225249733</v>
      </c>
      <c r="W62" s="104">
        <f t="shared" si="13"/>
        <v>26914.602905185049</v>
      </c>
    </row>
    <row r="63" spans="1:23">
      <c r="A63">
        <v>2027</v>
      </c>
      <c r="C63" s="104">
        <f t="shared" si="2"/>
        <v>61037.864347826086</v>
      </c>
      <c r="D63" s="104">
        <f t="shared" si="3"/>
        <v>59595.189573790311</v>
      </c>
      <c r="E63" s="104">
        <f t="shared" si="4"/>
        <v>62480.539121861861</v>
      </c>
      <c r="G63">
        <v>2027</v>
      </c>
      <c r="I63" s="104">
        <f t="shared" si="5"/>
        <v>49377.046956521743</v>
      </c>
      <c r="J63" s="104">
        <f t="shared" si="6"/>
        <v>48036.362439518787</v>
      </c>
      <c r="K63" s="104">
        <f t="shared" si="7"/>
        <v>50717.731473524698</v>
      </c>
      <c r="M63">
        <v>2027</v>
      </c>
      <c r="O63" s="104">
        <f t="shared" si="8"/>
        <v>58250.61193132597</v>
      </c>
      <c r="P63" s="104">
        <f t="shared" si="9"/>
        <v>56276.079196484476</v>
      </c>
      <c r="Q63" s="104">
        <f t="shared" si="10"/>
        <v>60225.144666167464</v>
      </c>
      <c r="S63">
        <v>2027</v>
      </c>
      <c r="U63" s="104">
        <f t="shared" si="11"/>
        <v>26553.98608695652</v>
      </c>
      <c r="V63" s="104">
        <f t="shared" si="12"/>
        <v>25963.3659535035</v>
      </c>
      <c r="W63" s="104">
        <f t="shared" si="13"/>
        <v>27144.60622040954</v>
      </c>
    </row>
    <row r="64" spans="1:23">
      <c r="A64">
        <v>2028</v>
      </c>
      <c r="C64" s="104">
        <f t="shared" si="2"/>
        <v>61315.580434782605</v>
      </c>
      <c r="D64" s="104">
        <f t="shared" si="3"/>
        <v>59728.091575086088</v>
      </c>
      <c r="E64" s="104">
        <f t="shared" si="4"/>
        <v>62903.069294479123</v>
      </c>
      <c r="G64">
        <v>2028</v>
      </c>
      <c r="I64" s="104">
        <f t="shared" si="5"/>
        <v>49459.058695652173</v>
      </c>
      <c r="J64" s="104">
        <f t="shared" si="6"/>
        <v>47983.79776130036</v>
      </c>
      <c r="K64" s="104">
        <f t="shared" si="7"/>
        <v>50934.319630003985</v>
      </c>
      <c r="M64">
        <v>2028</v>
      </c>
      <c r="O64" s="104">
        <f t="shared" si="8"/>
        <v>58830.165790561601</v>
      </c>
      <c r="P64" s="104">
        <f t="shared" si="9"/>
        <v>56839.793487094117</v>
      </c>
      <c r="Q64" s="104">
        <f t="shared" si="10"/>
        <v>60820.538094029085</v>
      </c>
      <c r="S64">
        <v>2028</v>
      </c>
      <c r="U64" s="104">
        <f t="shared" si="11"/>
        <v>26718.232608695653</v>
      </c>
      <c r="V64" s="104">
        <f t="shared" si="12"/>
        <v>26068.326684613909</v>
      </c>
      <c r="W64" s="104">
        <f t="shared" si="13"/>
        <v>27368.138532777397</v>
      </c>
    </row>
    <row r="65" spans="1:23">
      <c r="A65">
        <v>2029</v>
      </c>
      <c r="C65" s="104">
        <f t="shared" si="2"/>
        <v>61593.296521739132</v>
      </c>
      <c r="D65" s="104">
        <f t="shared" si="3"/>
        <v>59872.803574707301</v>
      </c>
      <c r="E65" s="104">
        <f t="shared" si="4"/>
        <v>63313.789468770963</v>
      </c>
      <c r="G65">
        <v>2029</v>
      </c>
      <c r="I65" s="104">
        <f t="shared" si="5"/>
        <v>49541.07043478261</v>
      </c>
      <c r="J65" s="104">
        <f t="shared" si="6"/>
        <v>47942.208170596954</v>
      </c>
      <c r="K65" s="104">
        <f t="shared" si="7"/>
        <v>51139.932698968267</v>
      </c>
      <c r="M65">
        <v>2029</v>
      </c>
      <c r="O65" s="104">
        <f t="shared" si="8"/>
        <v>59409.719649797233</v>
      </c>
      <c r="P65" s="104">
        <f t="shared" si="9"/>
        <v>57403.391112761696</v>
      </c>
      <c r="Q65" s="104">
        <f t="shared" si="10"/>
        <v>61416.04818683277</v>
      </c>
      <c r="S65">
        <v>2029</v>
      </c>
      <c r="U65" s="104">
        <f t="shared" si="11"/>
        <v>26882.479130434782</v>
      </c>
      <c r="V65" s="104">
        <f t="shared" si="12"/>
        <v>26178.122339653521</v>
      </c>
      <c r="W65" s="104">
        <f t="shared" si="13"/>
        <v>27586.835921216043</v>
      </c>
    </row>
    <row r="66" spans="1:23">
      <c r="A66">
        <v>2030</v>
      </c>
      <c r="C66" s="104">
        <f t="shared" si="2"/>
        <v>61871.012608695652</v>
      </c>
      <c r="D66" s="104">
        <f t="shared" si="3"/>
        <v>60026.768223935083</v>
      </c>
      <c r="E66" s="104">
        <f t="shared" si="4"/>
        <v>63715.25699345622</v>
      </c>
      <c r="G66">
        <v>2030</v>
      </c>
      <c r="I66" s="104">
        <f t="shared" si="5"/>
        <v>49623.082173913041</v>
      </c>
      <c r="J66" s="104">
        <f t="shared" si="6"/>
        <v>47909.2171111024</v>
      </c>
      <c r="K66" s="104">
        <f t="shared" si="7"/>
        <v>51336.947236723681</v>
      </c>
      <c r="M66">
        <v>2030</v>
      </c>
      <c r="O66" s="104">
        <f t="shared" si="8"/>
        <v>59989.273509032864</v>
      </c>
      <c r="P66" s="104">
        <f t="shared" si="9"/>
        <v>57966.872997380022</v>
      </c>
      <c r="Q66" s="104">
        <f t="shared" si="10"/>
        <v>62011.674020685707</v>
      </c>
      <c r="S66">
        <v>2030</v>
      </c>
      <c r="U66" s="104">
        <f t="shared" si="11"/>
        <v>27046.725652173915</v>
      </c>
      <c r="V66" s="104">
        <f t="shared" si="12"/>
        <v>26291.705959412404</v>
      </c>
      <c r="W66" s="104">
        <f t="shared" si="13"/>
        <v>27801.745344935425</v>
      </c>
    </row>
    <row r="67" spans="1:23">
      <c r="A67">
        <v>2031</v>
      </c>
      <c r="C67" s="104">
        <f t="shared" si="2"/>
        <v>62148.728695652171</v>
      </c>
      <c r="D67" s="104">
        <f t="shared" si="3"/>
        <v>60188.232193954449</v>
      </c>
      <c r="E67" s="104">
        <f t="shared" si="4"/>
        <v>64109.225197349893</v>
      </c>
      <c r="G67">
        <v>2031</v>
      </c>
      <c r="I67" s="104">
        <f t="shared" si="5"/>
        <v>49705.093913043478</v>
      </c>
      <c r="J67" s="104">
        <f t="shared" si="6"/>
        <v>47883.195206024546</v>
      </c>
      <c r="K67" s="104">
        <f t="shared" si="7"/>
        <v>51526.99262006241</v>
      </c>
      <c r="M67">
        <v>2031</v>
      </c>
      <c r="O67" s="104">
        <f t="shared" si="8"/>
        <v>60568.827368268496</v>
      </c>
      <c r="P67" s="104">
        <f t="shared" si="9"/>
        <v>58530.240055525428</v>
      </c>
      <c r="Q67" s="104">
        <f t="shared" si="10"/>
        <v>62607.414681011564</v>
      </c>
      <c r="S67">
        <v>2031</v>
      </c>
      <c r="U67" s="104">
        <f t="shared" si="11"/>
        <v>27210.972173913044</v>
      </c>
      <c r="V67" s="104">
        <f t="shared" si="12"/>
        <v>26408.359744343954</v>
      </c>
      <c r="W67" s="104">
        <f t="shared" si="13"/>
        <v>28013.584603482133</v>
      </c>
    </row>
    <row r="68" spans="1:23">
      <c r="A68">
        <v>2032</v>
      </c>
      <c r="C68" s="104">
        <f t="shared" si="2"/>
        <v>62426.444782608698</v>
      </c>
      <c r="D68" s="104">
        <f t="shared" si="3"/>
        <v>60355.931543859617</v>
      </c>
      <c r="E68" s="104">
        <f t="shared" si="4"/>
        <v>64496.958021357779</v>
      </c>
      <c r="G68">
        <v>2032</v>
      </c>
      <c r="I68" s="104">
        <f t="shared" si="5"/>
        <v>49787.105652173916</v>
      </c>
      <c r="J68" s="104">
        <f t="shared" si="6"/>
        <v>47862.967869078726</v>
      </c>
      <c r="K68" s="104">
        <f t="shared" si="7"/>
        <v>51711.243435269105</v>
      </c>
      <c r="M68">
        <v>2032</v>
      </c>
      <c r="O68" s="104">
        <f t="shared" si="8"/>
        <v>61148.38122750412</v>
      </c>
      <c r="P68" s="104">
        <f t="shared" si="9"/>
        <v>59093.493192308997</v>
      </c>
      <c r="Q68" s="104">
        <f t="shared" si="10"/>
        <v>63203.269262699243</v>
      </c>
      <c r="S68">
        <v>2032</v>
      </c>
      <c r="U68" s="104">
        <f t="shared" si="11"/>
        <v>27375.218695652173</v>
      </c>
      <c r="V68" s="104">
        <f t="shared" si="12"/>
        <v>26527.566246607614</v>
      </c>
      <c r="W68" s="104">
        <f t="shared" si="13"/>
        <v>28222.871144696732</v>
      </c>
    </row>
    <row r="69" spans="1:23">
      <c r="A69">
        <v>2033</v>
      </c>
      <c r="C69" s="104">
        <f t="shared" si="2"/>
        <v>62704.160869565218</v>
      </c>
      <c r="D69" s="104">
        <f t="shared" si="3"/>
        <v>60528.919616181112</v>
      </c>
      <c r="E69" s="104">
        <f t="shared" si="4"/>
        <v>64879.402122949323</v>
      </c>
      <c r="G69">
        <v>2033</v>
      </c>
      <c r="I69" s="104">
        <f t="shared" si="5"/>
        <v>49869.117391304346</v>
      </c>
      <c r="J69" s="104">
        <f t="shared" si="6"/>
        <v>47847.65536698405</v>
      </c>
      <c r="K69" s="104">
        <f t="shared" si="7"/>
        <v>51890.579415624641</v>
      </c>
      <c r="M69">
        <v>2033</v>
      </c>
      <c r="O69" s="104">
        <f t="shared" si="8"/>
        <v>61727.935086739752</v>
      </c>
      <c r="P69" s="104">
        <f t="shared" si="9"/>
        <v>59656.633303246606</v>
      </c>
      <c r="Q69" s="104">
        <f t="shared" si="10"/>
        <v>63799.236870232897</v>
      </c>
      <c r="S69">
        <v>2033</v>
      </c>
      <c r="U69" s="104">
        <f t="shared" si="11"/>
        <v>27539.465217391305</v>
      </c>
      <c r="V69" s="104">
        <f t="shared" si="12"/>
        <v>26648.937911800269</v>
      </c>
      <c r="W69" s="104">
        <f t="shared" si="13"/>
        <v>28429.992522982342</v>
      </c>
    </row>
    <row r="70" spans="1:23">
      <c r="A70">
        <v>2034</v>
      </c>
      <c r="C70" s="104">
        <f t="shared" si="2"/>
        <v>62981.876956521737</v>
      </c>
      <c r="D70" s="104">
        <f t="shared" si="3"/>
        <v>60706.465698608095</v>
      </c>
      <c r="E70" s="104">
        <f t="shared" si="4"/>
        <v>65257.288214435379</v>
      </c>
      <c r="G70">
        <v>2034</v>
      </c>
      <c r="I70" s="104">
        <f t="shared" si="5"/>
        <v>49951.129130434783</v>
      </c>
      <c r="J70" s="104">
        <f t="shared" si="6"/>
        <v>47836.578645320806</v>
      </c>
      <c r="K70" s="104">
        <f t="shared" si="7"/>
        <v>52065.679615548761</v>
      </c>
      <c r="M70">
        <v>2034</v>
      </c>
      <c r="O70" s="104">
        <f t="shared" si="8"/>
        <v>62307.488945975383</v>
      </c>
      <c r="P70" s="104">
        <f t="shared" si="9"/>
        <v>60219.661274146754</v>
      </c>
      <c r="Q70" s="104">
        <f t="shared" si="10"/>
        <v>64395.316617804012</v>
      </c>
      <c r="S70">
        <v>2034</v>
      </c>
      <c r="U70" s="104">
        <f t="shared" si="11"/>
        <v>27703.711739130435</v>
      </c>
      <c r="V70" s="104">
        <f t="shared" si="12"/>
        <v>26772.175591832325</v>
      </c>
      <c r="W70" s="104">
        <f t="shared" si="13"/>
        <v>28635.247886428544</v>
      </c>
    </row>
    <row r="72" spans="1:23">
      <c r="A72" t="s">
        <v>0</v>
      </c>
      <c r="B72" t="s">
        <v>163</v>
      </c>
      <c r="C72" t="s">
        <v>186</v>
      </c>
      <c r="D72" t="s">
        <v>187</v>
      </c>
      <c r="E72" t="s">
        <v>188</v>
      </c>
      <c r="G72" t="s">
        <v>0</v>
      </c>
      <c r="H72" t="s">
        <v>164</v>
      </c>
      <c r="I72" t="s">
        <v>189</v>
      </c>
      <c r="J72" t="s">
        <v>190</v>
      </c>
      <c r="K72" t="s">
        <v>191</v>
      </c>
      <c r="M72" t="s">
        <v>0</v>
      </c>
      <c r="N72" t="s">
        <v>165</v>
      </c>
      <c r="O72" t="s">
        <v>192</v>
      </c>
      <c r="P72" t="s">
        <v>193</v>
      </c>
      <c r="Q72" t="s">
        <v>194</v>
      </c>
      <c r="S72" t="s">
        <v>0</v>
      </c>
      <c r="T72" t="s">
        <v>166</v>
      </c>
      <c r="U72" t="s">
        <v>195</v>
      </c>
      <c r="V72" t="s">
        <v>196</v>
      </c>
      <c r="W72" t="s">
        <v>197</v>
      </c>
    </row>
    <row r="73" spans="1:23">
      <c r="A73">
        <v>2000</v>
      </c>
      <c r="B73" s="104">
        <v>9829</v>
      </c>
      <c r="G73">
        <v>2000</v>
      </c>
      <c r="H73" s="104">
        <v>76223</v>
      </c>
      <c r="M73">
        <v>2000</v>
      </c>
      <c r="N73" s="104">
        <v>117588</v>
      </c>
      <c r="S73">
        <v>2000</v>
      </c>
      <c r="T73" s="104">
        <v>36364</v>
      </c>
    </row>
    <row r="74" spans="1:23">
      <c r="A74">
        <v>2001</v>
      </c>
      <c r="B74" s="104">
        <v>9840</v>
      </c>
      <c r="G74">
        <v>2001</v>
      </c>
      <c r="H74" s="104">
        <v>77685</v>
      </c>
      <c r="M74">
        <v>2001</v>
      </c>
      <c r="N74" s="104">
        <v>118529</v>
      </c>
      <c r="S74">
        <v>2001</v>
      </c>
      <c r="T74" s="104">
        <v>36674</v>
      </c>
    </row>
    <row r="75" spans="1:23">
      <c r="A75">
        <v>2002</v>
      </c>
      <c r="B75" s="104">
        <v>9863</v>
      </c>
      <c r="G75">
        <v>2002</v>
      </c>
      <c r="H75" s="104">
        <v>78566</v>
      </c>
      <c r="M75">
        <v>2002</v>
      </c>
      <c r="N75" s="104">
        <v>120174</v>
      </c>
      <c r="S75">
        <v>2002</v>
      </c>
      <c r="T75" s="104">
        <v>37224</v>
      </c>
    </row>
    <row r="76" spans="1:23">
      <c r="A76">
        <v>2003</v>
      </c>
      <c r="B76" s="104">
        <v>9835</v>
      </c>
      <c r="G76">
        <v>2003</v>
      </c>
      <c r="H76" s="104">
        <v>79336</v>
      </c>
      <c r="M76">
        <v>2003</v>
      </c>
      <c r="N76" s="104">
        <v>121682</v>
      </c>
      <c r="S76">
        <v>2003</v>
      </c>
      <c r="T76" s="104">
        <v>37689</v>
      </c>
    </row>
    <row r="77" spans="1:23">
      <c r="A77">
        <v>2004</v>
      </c>
      <c r="B77" s="104">
        <v>9804</v>
      </c>
      <c r="G77">
        <v>2004</v>
      </c>
      <c r="H77" s="104">
        <v>80073</v>
      </c>
      <c r="M77">
        <v>2004</v>
      </c>
      <c r="N77" s="104">
        <v>123192</v>
      </c>
      <c r="S77">
        <v>2004</v>
      </c>
      <c r="T77" s="104">
        <v>38226</v>
      </c>
    </row>
    <row r="78" spans="1:23">
      <c r="A78">
        <v>2005</v>
      </c>
      <c r="B78" s="104">
        <v>9788</v>
      </c>
      <c r="G78">
        <v>2005</v>
      </c>
      <c r="H78" s="104">
        <v>80778</v>
      </c>
      <c r="M78">
        <v>2005</v>
      </c>
      <c r="N78" s="104">
        <v>124617</v>
      </c>
      <c r="S78">
        <v>2005</v>
      </c>
      <c r="T78" s="104">
        <v>38670</v>
      </c>
    </row>
    <row r="79" spans="1:23">
      <c r="A79">
        <v>2006</v>
      </c>
      <c r="B79" s="104">
        <v>9806</v>
      </c>
      <c r="G79">
        <v>2006</v>
      </c>
      <c r="H79" s="104">
        <v>81432</v>
      </c>
      <c r="M79">
        <v>2006</v>
      </c>
      <c r="N79" s="104">
        <v>126193</v>
      </c>
      <c r="S79">
        <v>2006</v>
      </c>
      <c r="T79" s="104">
        <v>39186</v>
      </c>
    </row>
    <row r="80" spans="1:23">
      <c r="A80">
        <v>2007</v>
      </c>
      <c r="B80" s="104">
        <v>9775</v>
      </c>
      <c r="G80">
        <v>2007</v>
      </c>
      <c r="H80" s="104">
        <v>82168</v>
      </c>
      <c r="M80">
        <v>2007</v>
      </c>
      <c r="N80" s="104">
        <v>127550</v>
      </c>
      <c r="S80">
        <v>2007</v>
      </c>
      <c r="T80" s="104">
        <v>39734</v>
      </c>
    </row>
    <row r="81" spans="1:23">
      <c r="A81">
        <v>2008</v>
      </c>
      <c r="B81" s="104">
        <v>9752</v>
      </c>
      <c r="G81">
        <v>2008</v>
      </c>
      <c r="H81" s="104">
        <v>82795</v>
      </c>
      <c r="M81">
        <v>2008</v>
      </c>
      <c r="N81" s="104">
        <v>128875</v>
      </c>
      <c r="S81">
        <v>2008</v>
      </c>
      <c r="T81" s="104">
        <v>40196</v>
      </c>
    </row>
    <row r="82" spans="1:23">
      <c r="A82">
        <v>2009</v>
      </c>
      <c r="B82" s="104">
        <v>9766</v>
      </c>
      <c r="G82">
        <v>2009</v>
      </c>
      <c r="H82" s="104">
        <v>83360</v>
      </c>
      <c r="M82">
        <v>2009</v>
      </c>
      <c r="N82" s="104">
        <v>129956</v>
      </c>
      <c r="S82">
        <v>2009</v>
      </c>
      <c r="T82" s="104">
        <v>40963</v>
      </c>
    </row>
    <row r="83" spans="1:23">
      <c r="A83">
        <v>2010</v>
      </c>
      <c r="B83" s="104">
        <v>9758</v>
      </c>
      <c r="G83">
        <v>2010</v>
      </c>
      <c r="H83" s="104">
        <v>83812</v>
      </c>
      <c r="M83">
        <v>2010</v>
      </c>
      <c r="N83" s="104">
        <v>131159</v>
      </c>
      <c r="S83">
        <v>2010</v>
      </c>
      <c r="T83" s="104">
        <v>41525</v>
      </c>
    </row>
    <row r="84" spans="1:23">
      <c r="A84">
        <v>2011</v>
      </c>
      <c r="B84" s="104">
        <v>10044</v>
      </c>
      <c r="G84">
        <v>2011</v>
      </c>
      <c r="H84" s="104">
        <v>82937</v>
      </c>
      <c r="M84">
        <v>2011</v>
      </c>
      <c r="N84" s="104">
        <v>133386</v>
      </c>
      <c r="S84">
        <v>2011</v>
      </c>
      <c r="T84" s="104">
        <v>41950</v>
      </c>
    </row>
    <row r="85" spans="1:23">
      <c r="A85">
        <v>2012</v>
      </c>
      <c r="B85" s="104">
        <v>10026</v>
      </c>
      <c r="G85">
        <v>2012</v>
      </c>
      <c r="H85" s="104">
        <v>83404</v>
      </c>
      <c r="M85">
        <v>2012</v>
      </c>
      <c r="N85" s="104">
        <v>134359</v>
      </c>
      <c r="S85">
        <v>2012</v>
      </c>
      <c r="T85" s="104">
        <v>42518</v>
      </c>
    </row>
    <row r="86" spans="1:23">
      <c r="A86">
        <v>2013</v>
      </c>
      <c r="B86" s="104">
        <v>10085</v>
      </c>
      <c r="G86">
        <v>2013</v>
      </c>
      <c r="H86" s="104">
        <v>83587</v>
      </c>
      <c r="M86">
        <v>2013</v>
      </c>
      <c r="N86" s="104">
        <v>135095</v>
      </c>
      <c r="S86">
        <v>2013</v>
      </c>
      <c r="T86" s="104">
        <v>42902</v>
      </c>
    </row>
    <row r="87" spans="1:23">
      <c r="A87">
        <v>2014</v>
      </c>
      <c r="B87" s="104">
        <v>10087</v>
      </c>
      <c r="G87">
        <v>2014</v>
      </c>
      <c r="H87" s="104">
        <v>83799</v>
      </c>
      <c r="M87">
        <v>2014</v>
      </c>
      <c r="N87" s="104">
        <v>135746</v>
      </c>
      <c r="S87">
        <v>2014</v>
      </c>
      <c r="T87" s="104">
        <v>43276</v>
      </c>
    </row>
    <row r="88" spans="1:23">
      <c r="A88">
        <v>2015</v>
      </c>
      <c r="B88" s="104">
        <v>10014</v>
      </c>
      <c r="G88">
        <v>2015</v>
      </c>
      <c r="H88" s="104">
        <v>83811</v>
      </c>
      <c r="M88">
        <v>2015</v>
      </c>
      <c r="N88" s="104">
        <v>136424</v>
      </c>
      <c r="S88">
        <v>2015</v>
      </c>
      <c r="T88" s="104">
        <v>43608</v>
      </c>
    </row>
    <row r="89" spans="1:23">
      <c r="A89">
        <v>2016</v>
      </c>
      <c r="B89" s="104">
        <v>10018</v>
      </c>
      <c r="G89">
        <v>2016</v>
      </c>
      <c r="H89" s="104">
        <v>84012</v>
      </c>
      <c r="M89">
        <v>2016</v>
      </c>
      <c r="N89" s="104">
        <v>137014</v>
      </c>
      <c r="S89">
        <v>2016</v>
      </c>
      <c r="T89" s="104">
        <v>43971</v>
      </c>
    </row>
    <row r="90" spans="1:23">
      <c r="A90">
        <v>2017</v>
      </c>
      <c r="B90" s="104">
        <v>9948</v>
      </c>
      <c r="G90">
        <v>2017</v>
      </c>
      <c r="H90" s="104">
        <v>84112</v>
      </c>
      <c r="M90">
        <v>2017</v>
      </c>
      <c r="N90" s="104">
        <v>137645</v>
      </c>
      <c r="S90">
        <v>2017</v>
      </c>
      <c r="T90" s="104">
        <v>44285</v>
      </c>
    </row>
    <row r="91" spans="1:23">
      <c r="A91">
        <v>2018</v>
      </c>
      <c r="B91" s="104">
        <v>9867</v>
      </c>
      <c r="G91">
        <v>2018</v>
      </c>
      <c r="H91" s="104">
        <v>84219</v>
      </c>
      <c r="M91">
        <v>2018</v>
      </c>
      <c r="N91" s="104">
        <v>138182</v>
      </c>
      <c r="S91">
        <v>2018</v>
      </c>
      <c r="T91" s="104">
        <v>44582</v>
      </c>
    </row>
    <row r="92" spans="1:23">
      <c r="A92">
        <v>2019</v>
      </c>
      <c r="B92" s="104">
        <v>9811</v>
      </c>
      <c r="G92">
        <v>2019</v>
      </c>
      <c r="H92" s="104">
        <v>84350</v>
      </c>
      <c r="M92">
        <v>2019</v>
      </c>
      <c r="N92" s="104">
        <v>138779</v>
      </c>
      <c r="S92">
        <v>2019</v>
      </c>
      <c r="T92" s="104">
        <v>44771</v>
      </c>
    </row>
    <row r="93" spans="1:23">
      <c r="A93">
        <v>2020</v>
      </c>
      <c r="B93" s="104">
        <v>9767</v>
      </c>
      <c r="G93">
        <v>2020</v>
      </c>
      <c r="H93" s="104">
        <v>84290</v>
      </c>
      <c r="M93">
        <v>2020</v>
      </c>
      <c r="N93" s="104">
        <v>138937</v>
      </c>
      <c r="S93">
        <v>2020</v>
      </c>
      <c r="T93" s="104">
        <v>44973</v>
      </c>
    </row>
    <row r="94" spans="1:23">
      <c r="A94">
        <v>2021</v>
      </c>
      <c r="B94" s="104">
        <v>9052</v>
      </c>
      <c r="G94">
        <v>2021</v>
      </c>
      <c r="H94" s="104">
        <v>82033</v>
      </c>
      <c r="M94">
        <v>2021</v>
      </c>
      <c r="N94" s="104">
        <v>135462</v>
      </c>
      <c r="S94">
        <v>2021</v>
      </c>
      <c r="T94" s="104">
        <v>44322</v>
      </c>
    </row>
    <row r="95" spans="1:23">
      <c r="A95">
        <v>2022</v>
      </c>
      <c r="B95" s="104">
        <v>9006</v>
      </c>
      <c r="G95">
        <v>2022</v>
      </c>
      <c r="H95" s="104">
        <v>81939</v>
      </c>
      <c r="M95">
        <v>2022</v>
      </c>
      <c r="N95" s="104">
        <v>135837</v>
      </c>
      <c r="S95">
        <v>2022</v>
      </c>
      <c r="T95" s="104">
        <v>44484</v>
      </c>
    </row>
    <row r="96" spans="1:23">
      <c r="A96">
        <v>2023</v>
      </c>
      <c r="B96" s="104">
        <v>8941</v>
      </c>
      <c r="C96" s="104">
        <v>8941</v>
      </c>
      <c r="D96" s="104">
        <v>8941</v>
      </c>
      <c r="E96" s="104">
        <v>8941</v>
      </c>
      <c r="G96">
        <v>2023</v>
      </c>
      <c r="H96" s="104">
        <v>81873</v>
      </c>
      <c r="I96" s="104">
        <v>81873</v>
      </c>
      <c r="J96" s="104">
        <v>81873</v>
      </c>
      <c r="K96" s="104">
        <v>81873</v>
      </c>
      <c r="M96">
        <v>2023</v>
      </c>
      <c r="N96" s="104">
        <v>136457</v>
      </c>
      <c r="O96" s="104">
        <v>136457</v>
      </c>
      <c r="P96" s="104">
        <v>136457</v>
      </c>
      <c r="Q96" s="104">
        <v>136457</v>
      </c>
      <c r="S96">
        <v>2023</v>
      </c>
      <c r="T96" s="104">
        <v>44756</v>
      </c>
      <c r="U96" s="104">
        <v>44756</v>
      </c>
      <c r="V96" s="104">
        <v>44756</v>
      </c>
      <c r="W96" s="104">
        <v>44756</v>
      </c>
    </row>
    <row r="97" spans="1:23">
      <c r="A97">
        <v>2024</v>
      </c>
      <c r="C97" s="104">
        <f t="shared" ref="C97:C107" si="14">_xlfn.FORECAST.ETS(A97,$B$73:$B$96,$A$73:$A$96,1,1)</f>
        <v>9457.2619843295524</v>
      </c>
      <c r="D97" s="104">
        <f t="shared" ref="D97:D107" si="15">C97-_xlfn.FORECAST.ETS.CONFINT(A97,$B$73:$B$96,$A$73:$A$96,0.95,1,1)</f>
        <v>8901.3810964090117</v>
      </c>
      <c r="E97" s="104">
        <f t="shared" ref="E97:E107" si="16">C97+_xlfn.FORECAST.ETS.CONFINT(A97,$B$73:$B$96,$A$73:$A$96,0.95,1,1)</f>
        <v>10013.142872250093</v>
      </c>
      <c r="G97">
        <v>2024</v>
      </c>
      <c r="I97" s="104">
        <f t="shared" ref="I97:I107" si="17">_xlfn.FORECAST.ETS(G97,$H$73:$H$96,$G$73:$G$96,1,1)</f>
        <v>82104.92956521739</v>
      </c>
      <c r="J97" s="104">
        <f t="shared" ref="J97:J107" si="18">I97-_xlfn.FORECAST.ETS.CONFINT(G97,$H$73:$H$96,$G$73:$G$96,0.95,1,1)</f>
        <v>80335.553643819469</v>
      </c>
      <c r="K97" s="104">
        <f t="shared" ref="K97:K107" si="19">I97+_xlfn.FORECAST.ETS.CONFINT(G97,$H$73:$H$96,$G$73:$G$96,0.95,1,1)</f>
        <v>83874.305486615311</v>
      </c>
      <c r="M97">
        <v>2024</v>
      </c>
      <c r="O97" s="104">
        <f t="shared" ref="O97:O107" si="20">_xlfn.FORECAST.ETS(M97,$N$73:$N$96,$M$73:$M$96,1,1)</f>
        <v>137368.79739130434</v>
      </c>
      <c r="P97" s="104">
        <f t="shared" ref="P97:P107" si="21">O97-_xlfn.FORECAST.ETS.CONFINT(M97,$N$73:$N$96,$M$73:$M$96,0.95,1,1)</f>
        <v>135278.76062556589</v>
      </c>
      <c r="Q97" s="104">
        <f t="shared" ref="Q97:Q107" si="22">O97+_xlfn.FORECAST.ETS.CONFINT(M97,$N$73:$N$96,$M$73:$M$96,0.95,1,1)</f>
        <v>139458.83415704279</v>
      </c>
      <c r="S97">
        <v>2024</v>
      </c>
      <c r="U97" s="104">
        <f t="shared" ref="U97:U107" si="23">_xlfn.FORECAST.ETS(S97,$T$73:$T$96,$S$73:$S$96,1,1)</f>
        <v>45158.224782608697</v>
      </c>
      <c r="V97" s="104">
        <f t="shared" ref="V97:V107" si="24">U97-_xlfn.FORECAST.ETS.CONFINT(S97,$T$73:$T$96,$S$73:$S$96,0.95,1,1)</f>
        <v>44668.223418502981</v>
      </c>
      <c r="W97" s="104">
        <f t="shared" ref="W97:W107" si="25">U97+_xlfn.FORECAST.ETS.CONFINT(S97,$T$73:$T$96,$S$73:$S$96,0.95,1,1)</f>
        <v>45648.226146714413</v>
      </c>
    </row>
    <row r="98" spans="1:23">
      <c r="A98">
        <v>2025</v>
      </c>
      <c r="C98" s="104">
        <f t="shared" si="14"/>
        <v>9438.1866679857212</v>
      </c>
      <c r="D98" s="104">
        <f t="shared" si="15"/>
        <v>8877.8408105015642</v>
      </c>
      <c r="E98" s="104">
        <f t="shared" si="16"/>
        <v>9998.5325254698782</v>
      </c>
      <c r="G98">
        <v>2025</v>
      </c>
      <c r="I98" s="104">
        <f t="shared" si="17"/>
        <v>82336.859130434779</v>
      </c>
      <c r="J98" s="104">
        <f t="shared" si="18"/>
        <v>80512.598232306191</v>
      </c>
      <c r="K98" s="104">
        <f t="shared" si="19"/>
        <v>84161.120028563368</v>
      </c>
      <c r="M98">
        <v>2025</v>
      </c>
      <c r="O98" s="104">
        <f t="shared" si="20"/>
        <v>138280.59478260871</v>
      </c>
      <c r="P98" s="104">
        <f t="shared" si="21"/>
        <v>135666.79426858356</v>
      </c>
      <c r="Q98" s="104">
        <f t="shared" si="22"/>
        <v>140894.39529663385</v>
      </c>
      <c r="S98">
        <v>2025</v>
      </c>
      <c r="U98" s="104">
        <f t="shared" si="23"/>
        <v>45560.449565217394</v>
      </c>
      <c r="V98" s="104">
        <f t="shared" si="24"/>
        <v>44900.892257501291</v>
      </c>
      <c r="W98" s="104">
        <f t="shared" si="25"/>
        <v>46220.006872933496</v>
      </c>
    </row>
    <row r="99" spans="1:23">
      <c r="A99">
        <v>2026</v>
      </c>
      <c r="C99" s="104">
        <f t="shared" si="14"/>
        <v>9419.11135164189</v>
      </c>
      <c r="D99" s="104">
        <f t="shared" si="15"/>
        <v>8854.266068088793</v>
      </c>
      <c r="E99" s="104">
        <f t="shared" si="16"/>
        <v>9983.956635194987</v>
      </c>
      <c r="G99">
        <v>2026</v>
      </c>
      <c r="I99" s="104">
        <f t="shared" si="17"/>
        <v>82568.788695652169</v>
      </c>
      <c r="J99" s="104">
        <f t="shared" si="18"/>
        <v>80690.82723829789</v>
      </c>
      <c r="K99" s="104">
        <f t="shared" si="19"/>
        <v>84446.750153006447</v>
      </c>
      <c r="M99">
        <v>2026</v>
      </c>
      <c r="O99" s="104">
        <f t="shared" si="20"/>
        <v>139192.39217391305</v>
      </c>
      <c r="P99" s="104">
        <f t="shared" si="21"/>
        <v>136142.43839436455</v>
      </c>
      <c r="Q99" s="104">
        <f t="shared" si="22"/>
        <v>142242.34595346154</v>
      </c>
      <c r="S99">
        <v>2026</v>
      </c>
      <c r="U99" s="104">
        <f t="shared" si="23"/>
        <v>45962.674347826091</v>
      </c>
      <c r="V99" s="104">
        <f t="shared" si="24"/>
        <v>45168.720161359226</v>
      </c>
      <c r="W99" s="104">
        <f t="shared" si="25"/>
        <v>46756.628534292955</v>
      </c>
    </row>
    <row r="100" spans="1:23">
      <c r="A100">
        <v>2027</v>
      </c>
      <c r="C100" s="104">
        <f t="shared" si="14"/>
        <v>9400.0360352980588</v>
      </c>
      <c r="D100" s="104">
        <f t="shared" si="15"/>
        <v>8830.6571433289064</v>
      </c>
      <c r="E100" s="104">
        <f t="shared" si="16"/>
        <v>9969.4149272672112</v>
      </c>
      <c r="G100">
        <v>2027</v>
      </c>
      <c r="I100" s="104">
        <f t="shared" si="17"/>
        <v>82800.718260869558</v>
      </c>
      <c r="J100" s="104">
        <f t="shared" si="18"/>
        <v>80870.14020101112</v>
      </c>
      <c r="K100" s="104">
        <f t="shared" si="19"/>
        <v>84731.296320727997</v>
      </c>
      <c r="M100">
        <v>2027</v>
      </c>
      <c r="O100" s="104">
        <f t="shared" si="20"/>
        <v>140104.18956521738</v>
      </c>
      <c r="P100" s="104">
        <f t="shared" si="21"/>
        <v>136672.12645253461</v>
      </c>
      <c r="Q100" s="104">
        <f t="shared" si="22"/>
        <v>143536.25267790016</v>
      </c>
      <c r="S100">
        <v>2027</v>
      </c>
      <c r="U100" s="104">
        <f t="shared" si="23"/>
        <v>46364.89913043478</v>
      </c>
      <c r="V100" s="104">
        <f t="shared" si="24"/>
        <v>45455.974468448003</v>
      </c>
      <c r="W100" s="104">
        <f t="shared" si="25"/>
        <v>47273.823792421557</v>
      </c>
    </row>
    <row r="101" spans="1:23">
      <c r="A101">
        <v>2028</v>
      </c>
      <c r="C101" s="104">
        <f t="shared" si="14"/>
        <v>9380.9607189542257</v>
      </c>
      <c r="D101" s="104">
        <f t="shared" si="15"/>
        <v>8807.0143078579422</v>
      </c>
      <c r="E101" s="104">
        <f t="shared" si="16"/>
        <v>9954.9071300505093</v>
      </c>
      <c r="G101">
        <v>2028</v>
      </c>
      <c r="I101" s="104">
        <f t="shared" si="17"/>
        <v>83032.647826086963</v>
      </c>
      <c r="J101" s="104">
        <f t="shared" si="18"/>
        <v>81050.449219610033</v>
      </c>
      <c r="K101" s="104">
        <f t="shared" si="19"/>
        <v>85014.846432563892</v>
      </c>
      <c r="M101">
        <v>2028</v>
      </c>
      <c r="O101" s="104">
        <f t="shared" si="20"/>
        <v>141015.98695652175</v>
      </c>
      <c r="P101" s="104">
        <f t="shared" si="21"/>
        <v>137239.41717432623</v>
      </c>
      <c r="Q101" s="104">
        <f t="shared" si="22"/>
        <v>144792.55673871728</v>
      </c>
      <c r="S101">
        <v>2028</v>
      </c>
      <c r="U101" s="104">
        <f t="shared" si="23"/>
        <v>46767.123913043477</v>
      </c>
      <c r="V101" s="104">
        <f t="shared" si="24"/>
        <v>45756.006365355308</v>
      </c>
      <c r="W101" s="104">
        <f t="shared" si="25"/>
        <v>47778.241460731646</v>
      </c>
    </row>
    <row r="102" spans="1:23">
      <c r="A102">
        <v>2029</v>
      </c>
      <c r="C102" s="104">
        <f t="shared" si="14"/>
        <v>9361.8854026103945</v>
      </c>
      <c r="D102" s="104">
        <f t="shared" si="15"/>
        <v>8783.3378307287421</v>
      </c>
      <c r="E102" s="104">
        <f t="shared" si="16"/>
        <v>9940.4329744920469</v>
      </c>
      <c r="G102">
        <v>2029</v>
      </c>
      <c r="I102" s="104">
        <f t="shared" si="17"/>
        <v>83264.577391304352</v>
      </c>
      <c r="J102" s="104">
        <f t="shared" si="18"/>
        <v>81231.676875384466</v>
      </c>
      <c r="K102" s="104">
        <f t="shared" si="19"/>
        <v>85297.477907224238</v>
      </c>
      <c r="M102">
        <v>2029</v>
      </c>
      <c r="O102" s="104">
        <f t="shared" si="20"/>
        <v>141927.78434782609</v>
      </c>
      <c r="P102" s="104">
        <f t="shared" si="21"/>
        <v>137834.80338953258</v>
      </c>
      <c r="Q102" s="104">
        <f t="shared" si="22"/>
        <v>146020.7653061196</v>
      </c>
      <c r="S102">
        <v>2029</v>
      </c>
      <c r="U102" s="104">
        <f t="shared" si="23"/>
        <v>47169.348695652174</v>
      </c>
      <c r="V102" s="104">
        <f t="shared" si="24"/>
        <v>46065.261881748302</v>
      </c>
      <c r="W102" s="104">
        <f t="shared" si="25"/>
        <v>48273.435509556046</v>
      </c>
    </row>
    <row r="103" spans="1:23">
      <c r="A103">
        <v>2030</v>
      </c>
      <c r="C103" s="104">
        <f t="shared" si="14"/>
        <v>9342.8100862665633</v>
      </c>
      <c r="D103" s="104">
        <f t="shared" si="15"/>
        <v>8759.6279783562677</v>
      </c>
      <c r="E103" s="104">
        <f t="shared" si="16"/>
        <v>9925.9921941768589</v>
      </c>
      <c r="G103">
        <v>2030</v>
      </c>
      <c r="I103" s="104">
        <f t="shared" si="17"/>
        <v>83496.506956521742</v>
      </c>
      <c r="J103" s="104">
        <f t="shared" si="18"/>
        <v>81413.75457495694</v>
      </c>
      <c r="K103" s="104">
        <f t="shared" si="19"/>
        <v>85579.259338086544</v>
      </c>
      <c r="M103">
        <v>2030</v>
      </c>
      <c r="O103" s="104">
        <f t="shared" si="20"/>
        <v>142839.58173913043</v>
      </c>
      <c r="P103" s="104">
        <f t="shared" si="21"/>
        <v>138452.20127221991</v>
      </c>
      <c r="Q103" s="104">
        <f t="shared" si="22"/>
        <v>147226.96220604095</v>
      </c>
      <c r="S103">
        <v>2030</v>
      </c>
      <c r="U103" s="104">
        <f t="shared" si="23"/>
        <v>47571.573478260871</v>
      </c>
      <c r="V103" s="104">
        <f t="shared" si="24"/>
        <v>46381.57704400114</v>
      </c>
      <c r="W103" s="104">
        <f t="shared" si="25"/>
        <v>48761.569912520601</v>
      </c>
    </row>
    <row r="104" spans="1:23">
      <c r="A104">
        <v>2031</v>
      </c>
      <c r="C104" s="104">
        <f t="shared" si="14"/>
        <v>9323.7347699227321</v>
      </c>
      <c r="D104" s="104">
        <f t="shared" si="15"/>
        <v>8735.8850144689695</v>
      </c>
      <c r="E104" s="104">
        <f t="shared" si="16"/>
        <v>9911.5845253764946</v>
      </c>
      <c r="G104">
        <v>2031</v>
      </c>
      <c r="I104" s="104">
        <f t="shared" si="17"/>
        <v>83728.436521739131</v>
      </c>
      <c r="J104" s="104">
        <f t="shared" si="18"/>
        <v>81596.621214832601</v>
      </c>
      <c r="K104" s="104">
        <f t="shared" si="19"/>
        <v>85860.251828645662</v>
      </c>
      <c r="M104">
        <v>2031</v>
      </c>
      <c r="O104" s="104">
        <f t="shared" si="20"/>
        <v>143751.37913043477</v>
      </c>
      <c r="P104" s="104">
        <f t="shared" si="21"/>
        <v>139087.43972626969</v>
      </c>
      <c r="Q104" s="104">
        <f t="shared" si="22"/>
        <v>148415.31853459985</v>
      </c>
      <c r="S104">
        <v>2031</v>
      </c>
      <c r="U104" s="104">
        <f t="shared" si="23"/>
        <v>47973.798260869567</v>
      </c>
      <c r="V104" s="104">
        <f t="shared" si="24"/>
        <v>46703.518512865608</v>
      </c>
      <c r="W104" s="104">
        <f t="shared" si="25"/>
        <v>49244.078008873526</v>
      </c>
    </row>
    <row r="105" spans="1:23">
      <c r="A105">
        <v>2032</v>
      </c>
      <c r="C105" s="104">
        <f t="shared" si="14"/>
        <v>9304.6594535789009</v>
      </c>
      <c r="D105" s="104">
        <f t="shared" si="15"/>
        <v>8712.1092000658882</v>
      </c>
      <c r="E105" s="104">
        <f t="shared" si="16"/>
        <v>9897.2097070919135</v>
      </c>
      <c r="G105">
        <v>2032</v>
      </c>
      <c r="I105" s="104">
        <f t="shared" si="17"/>
        <v>83960.366086956521</v>
      </c>
      <c r="J105" s="104">
        <f t="shared" si="18"/>
        <v>81780.222094337922</v>
      </c>
      <c r="K105" s="104">
        <f t="shared" si="19"/>
        <v>86140.51007957512</v>
      </c>
      <c r="M105">
        <v>2032</v>
      </c>
      <c r="O105" s="104">
        <f t="shared" si="20"/>
        <v>144663.17652173914</v>
      </c>
      <c r="P105" s="104">
        <f t="shared" si="21"/>
        <v>139737.51188898672</v>
      </c>
      <c r="Q105" s="104">
        <f t="shared" si="22"/>
        <v>149588.84115449156</v>
      </c>
      <c r="S105">
        <v>2032</v>
      </c>
      <c r="U105" s="104">
        <f t="shared" si="23"/>
        <v>48376.023043478257</v>
      </c>
      <c r="V105" s="104">
        <f t="shared" si="24"/>
        <v>47030.078933660363</v>
      </c>
      <c r="W105" s="104">
        <f t="shared" si="25"/>
        <v>49721.967153296151</v>
      </c>
    </row>
    <row r="106" spans="1:23">
      <c r="A106">
        <v>2033</v>
      </c>
      <c r="C106" s="104">
        <f t="shared" si="14"/>
        <v>9285.5841372350696</v>
      </c>
      <c r="D106" s="104">
        <f t="shared" si="15"/>
        <v>8688.3007933791723</v>
      </c>
      <c r="E106" s="104">
        <f t="shared" si="16"/>
        <v>9882.867481090967</v>
      </c>
      <c r="G106">
        <v>2033</v>
      </c>
      <c r="I106" s="104">
        <f t="shared" si="17"/>
        <v>84192.295652173911</v>
      </c>
      <c r="J106" s="104">
        <f t="shared" si="18"/>
        <v>81964.508022783222</v>
      </c>
      <c r="K106" s="104">
        <f t="shared" si="19"/>
        <v>86420.083281564599</v>
      </c>
      <c r="M106">
        <v>2033</v>
      </c>
      <c r="O106" s="104">
        <f t="shared" si="20"/>
        <v>145574.97391304348</v>
      </c>
      <c r="P106" s="104">
        <f t="shared" si="21"/>
        <v>140400.1657017367</v>
      </c>
      <c r="Q106" s="104">
        <f t="shared" si="22"/>
        <v>150749.78212435025</v>
      </c>
      <c r="S106">
        <v>2033</v>
      </c>
      <c r="U106" s="104">
        <f t="shared" si="23"/>
        <v>48778.247826086954</v>
      </c>
      <c r="V106" s="104">
        <f t="shared" si="24"/>
        <v>47360.518402167509</v>
      </c>
      <c r="W106" s="104">
        <f t="shared" si="25"/>
        <v>50195.977250006399</v>
      </c>
    </row>
    <row r="107" spans="1:23">
      <c r="A107">
        <v>2034</v>
      </c>
      <c r="C107" s="104">
        <f t="shared" si="14"/>
        <v>9266.5088208912384</v>
      </c>
      <c r="D107" s="104">
        <f t="shared" si="15"/>
        <v>8664.4600498417421</v>
      </c>
      <c r="E107" s="104">
        <f t="shared" si="16"/>
        <v>9868.5575919407347</v>
      </c>
      <c r="G107">
        <v>2034</v>
      </c>
      <c r="I107" s="104">
        <f t="shared" si="17"/>
        <v>84424.2252173913</v>
      </c>
      <c r="J107" s="104">
        <f t="shared" si="18"/>
        <v>82149.434580104251</v>
      </c>
      <c r="K107" s="104">
        <f t="shared" si="19"/>
        <v>86699.01585467835</v>
      </c>
      <c r="M107">
        <v>2034</v>
      </c>
      <c r="O107" s="104">
        <f t="shared" si="20"/>
        <v>146486.77130434781</v>
      </c>
      <c r="P107" s="104">
        <f t="shared" si="21"/>
        <v>141073.66283041058</v>
      </c>
      <c r="Q107" s="104">
        <f t="shared" si="22"/>
        <v>151899.87977828505</v>
      </c>
      <c r="S107">
        <v>2034</v>
      </c>
      <c r="U107" s="104">
        <f t="shared" si="23"/>
        <v>49180.472608695651</v>
      </c>
      <c r="V107" s="104">
        <f t="shared" si="24"/>
        <v>47694.274561168968</v>
      </c>
      <c r="W107" s="104">
        <f t="shared" si="25"/>
        <v>50666.670656222333</v>
      </c>
    </row>
    <row r="109" spans="1:23">
      <c r="A109" t="s">
        <v>0</v>
      </c>
      <c r="B109" t="s">
        <v>167</v>
      </c>
      <c r="C109" t="s">
        <v>198</v>
      </c>
      <c r="D109" t="s">
        <v>199</v>
      </c>
      <c r="E109" t="s">
        <v>200</v>
      </c>
      <c r="G109" t="s">
        <v>0</v>
      </c>
      <c r="H109" t="s">
        <v>168</v>
      </c>
      <c r="I109" t="s">
        <v>201</v>
      </c>
      <c r="J109" t="s">
        <v>202</v>
      </c>
      <c r="K109" t="s">
        <v>203</v>
      </c>
      <c r="M109" t="s">
        <v>0</v>
      </c>
      <c r="N109" t="s">
        <v>169</v>
      </c>
      <c r="O109" t="s">
        <v>204</v>
      </c>
      <c r="P109" t="s">
        <v>205</v>
      </c>
      <c r="Q109" t="s">
        <v>206</v>
      </c>
      <c r="S109" t="s">
        <v>0</v>
      </c>
      <c r="T109" t="s">
        <v>170</v>
      </c>
      <c r="U109" t="s">
        <v>207</v>
      </c>
      <c r="V109" t="s">
        <v>208</v>
      </c>
      <c r="W109" t="s">
        <v>209</v>
      </c>
    </row>
    <row r="110" spans="1:23">
      <c r="A110">
        <v>2000</v>
      </c>
      <c r="B110" s="104">
        <v>29284</v>
      </c>
      <c r="G110">
        <v>2000</v>
      </c>
      <c r="H110" s="104">
        <v>34390</v>
      </c>
      <c r="M110">
        <v>2000</v>
      </c>
      <c r="N110" s="104">
        <v>15008</v>
      </c>
      <c r="S110">
        <v>2000</v>
      </c>
      <c r="T110" s="104">
        <v>24409</v>
      </c>
    </row>
    <row r="111" spans="1:23">
      <c r="A111">
        <v>2001</v>
      </c>
      <c r="B111" s="104">
        <v>29343</v>
      </c>
      <c r="G111">
        <v>2001</v>
      </c>
      <c r="H111" s="104">
        <v>34703</v>
      </c>
      <c r="M111">
        <v>2001</v>
      </c>
      <c r="N111" s="104">
        <v>15443</v>
      </c>
      <c r="S111">
        <v>2001</v>
      </c>
      <c r="T111" s="104">
        <v>24614</v>
      </c>
    </row>
    <row r="112" spans="1:23">
      <c r="A112">
        <v>2002</v>
      </c>
      <c r="B112" s="104">
        <v>29633</v>
      </c>
      <c r="G112">
        <v>2002</v>
      </c>
      <c r="H112" s="104">
        <v>35191</v>
      </c>
      <c r="M112">
        <v>2002</v>
      </c>
      <c r="N112" s="104">
        <v>15582</v>
      </c>
      <c r="S112">
        <v>2002</v>
      </c>
      <c r="T112" s="104">
        <v>24848</v>
      </c>
    </row>
    <row r="113" spans="1:20">
      <c r="A113">
        <v>2003</v>
      </c>
      <c r="B113" s="104">
        <v>29858</v>
      </c>
      <c r="G113">
        <v>2003</v>
      </c>
      <c r="H113" s="104">
        <v>35616</v>
      </c>
      <c r="M113">
        <v>2003</v>
      </c>
      <c r="N113" s="104">
        <v>15722</v>
      </c>
      <c r="S113">
        <v>2003</v>
      </c>
      <c r="T113" s="104">
        <v>25053</v>
      </c>
    </row>
    <row r="114" spans="1:20">
      <c r="A114">
        <v>2004</v>
      </c>
      <c r="B114" s="104">
        <v>30040</v>
      </c>
      <c r="G114">
        <v>2004</v>
      </c>
      <c r="H114" s="104">
        <v>36075</v>
      </c>
      <c r="M114">
        <v>2004</v>
      </c>
      <c r="N114" s="104">
        <v>15834</v>
      </c>
      <c r="S114">
        <v>2004</v>
      </c>
      <c r="T114" s="104">
        <v>25313</v>
      </c>
    </row>
    <row r="115" spans="1:20">
      <c r="A115">
        <v>2005</v>
      </c>
      <c r="B115" s="104">
        <v>30219</v>
      </c>
      <c r="G115">
        <v>2005</v>
      </c>
      <c r="H115" s="104">
        <v>36559</v>
      </c>
      <c r="M115">
        <v>2005</v>
      </c>
      <c r="N115" s="104">
        <v>15949</v>
      </c>
      <c r="S115">
        <v>2005</v>
      </c>
      <c r="T115" s="104">
        <v>25538</v>
      </c>
    </row>
    <row r="116" spans="1:20">
      <c r="A116">
        <v>2006</v>
      </c>
      <c r="B116" s="104">
        <v>30461</v>
      </c>
      <c r="G116">
        <v>2006</v>
      </c>
      <c r="H116" s="104">
        <v>37008</v>
      </c>
      <c r="M116">
        <v>2006</v>
      </c>
      <c r="N116" s="104">
        <v>16100</v>
      </c>
      <c r="S116">
        <v>2006</v>
      </c>
      <c r="T116" s="104">
        <v>25724</v>
      </c>
    </row>
    <row r="117" spans="1:20">
      <c r="A117">
        <v>2007</v>
      </c>
      <c r="B117" s="104">
        <v>30566</v>
      </c>
      <c r="G117">
        <v>2007</v>
      </c>
      <c r="H117" s="104">
        <v>37487</v>
      </c>
      <c r="M117">
        <v>2007</v>
      </c>
      <c r="N117" s="104">
        <v>16184</v>
      </c>
      <c r="S117">
        <v>2007</v>
      </c>
      <c r="T117" s="104">
        <v>25827</v>
      </c>
    </row>
    <row r="118" spans="1:20">
      <c r="A118">
        <v>2008</v>
      </c>
      <c r="B118" s="104">
        <v>30747</v>
      </c>
      <c r="G118">
        <v>2008</v>
      </c>
      <c r="H118" s="104">
        <v>37882</v>
      </c>
      <c r="M118">
        <v>2008</v>
      </c>
      <c r="N118" s="104">
        <v>16264</v>
      </c>
      <c r="S118">
        <v>2008</v>
      </c>
      <c r="T118" s="104">
        <v>26082</v>
      </c>
    </row>
    <row r="119" spans="1:20">
      <c r="A119">
        <v>2009</v>
      </c>
      <c r="B119" s="104">
        <v>30879</v>
      </c>
      <c r="G119">
        <v>2009</v>
      </c>
      <c r="H119" s="104">
        <v>38359</v>
      </c>
      <c r="M119">
        <v>2009</v>
      </c>
      <c r="N119" s="104">
        <v>16369</v>
      </c>
      <c r="S119">
        <v>2009</v>
      </c>
      <c r="T119" s="104">
        <v>26246</v>
      </c>
    </row>
    <row r="120" spans="1:20">
      <c r="A120">
        <v>2010</v>
      </c>
      <c r="B120" s="104">
        <v>30992</v>
      </c>
      <c r="G120">
        <v>2010</v>
      </c>
      <c r="H120" s="104">
        <v>38825</v>
      </c>
      <c r="M120">
        <v>2010</v>
      </c>
      <c r="N120" s="104">
        <v>16473</v>
      </c>
      <c r="S120">
        <v>2010</v>
      </c>
      <c r="T120" s="104">
        <v>26427</v>
      </c>
    </row>
    <row r="121" spans="1:20">
      <c r="A121">
        <v>2011</v>
      </c>
      <c r="B121" s="104">
        <v>30888</v>
      </c>
      <c r="G121">
        <v>2011</v>
      </c>
      <c r="H121" s="104">
        <v>39234</v>
      </c>
      <c r="M121">
        <v>2011</v>
      </c>
      <c r="N121" s="104">
        <v>16739</v>
      </c>
      <c r="S121">
        <v>2011</v>
      </c>
      <c r="T121" s="104">
        <v>26612</v>
      </c>
    </row>
    <row r="122" spans="1:20">
      <c r="A122">
        <v>2012</v>
      </c>
      <c r="B122" s="104">
        <v>30995</v>
      </c>
      <c r="G122">
        <v>2012</v>
      </c>
      <c r="H122" s="104">
        <v>39511</v>
      </c>
      <c r="M122">
        <v>2012</v>
      </c>
      <c r="N122" s="104">
        <v>16783</v>
      </c>
      <c r="S122">
        <v>2012</v>
      </c>
      <c r="T122" s="104">
        <v>26726</v>
      </c>
    </row>
    <row r="123" spans="1:20">
      <c r="A123">
        <v>2013</v>
      </c>
      <c r="B123" s="104">
        <v>31043</v>
      </c>
      <c r="G123">
        <v>2013</v>
      </c>
      <c r="H123" s="104">
        <v>39780</v>
      </c>
      <c r="M123">
        <v>2013</v>
      </c>
      <c r="N123" s="104">
        <v>16812</v>
      </c>
      <c r="S123">
        <v>2013</v>
      </c>
      <c r="T123" s="104">
        <v>26775</v>
      </c>
    </row>
    <row r="124" spans="1:20">
      <c r="A124">
        <v>2014</v>
      </c>
      <c r="B124" s="104">
        <v>31003</v>
      </c>
      <c r="G124">
        <v>2014</v>
      </c>
      <c r="H124" s="104">
        <v>40061</v>
      </c>
      <c r="M124">
        <v>2014</v>
      </c>
      <c r="N124" s="104">
        <v>16852</v>
      </c>
      <c r="S124">
        <v>2014</v>
      </c>
      <c r="T124" s="104">
        <v>26827</v>
      </c>
    </row>
    <row r="125" spans="1:20">
      <c r="A125">
        <v>2015</v>
      </c>
      <c r="B125" s="104">
        <v>30928</v>
      </c>
      <c r="G125">
        <v>2015</v>
      </c>
      <c r="H125" s="104">
        <v>40284</v>
      </c>
      <c r="M125">
        <v>2015</v>
      </c>
      <c r="N125" s="104">
        <v>16830</v>
      </c>
      <c r="S125">
        <v>2015</v>
      </c>
      <c r="T125" s="104">
        <v>26870</v>
      </c>
    </row>
    <row r="126" spans="1:20">
      <c r="A126">
        <v>2016</v>
      </c>
      <c r="B126" s="104">
        <v>30793</v>
      </c>
      <c r="G126">
        <v>2016</v>
      </c>
      <c r="H126" s="104">
        <v>40547</v>
      </c>
      <c r="M126">
        <v>2016</v>
      </c>
      <c r="N126" s="104">
        <v>16843</v>
      </c>
      <c r="S126">
        <v>2016</v>
      </c>
      <c r="T126" s="104">
        <v>26881</v>
      </c>
    </row>
    <row r="127" spans="1:20">
      <c r="A127">
        <v>2017</v>
      </c>
      <c r="B127" s="104">
        <v>30596</v>
      </c>
      <c r="G127">
        <v>2017</v>
      </c>
      <c r="H127" s="104">
        <v>40827</v>
      </c>
      <c r="M127">
        <v>2017</v>
      </c>
      <c r="N127" s="104">
        <v>16850</v>
      </c>
      <c r="S127">
        <v>2017</v>
      </c>
      <c r="T127" s="104">
        <v>26836</v>
      </c>
    </row>
    <row r="128" spans="1:20">
      <c r="A128">
        <v>2018</v>
      </c>
      <c r="B128" s="104">
        <v>30479</v>
      </c>
      <c r="G128">
        <v>2018</v>
      </c>
      <c r="H128" s="104">
        <v>40891</v>
      </c>
      <c r="M128">
        <v>2018</v>
      </c>
      <c r="N128" s="104">
        <v>16862</v>
      </c>
      <c r="S128">
        <v>2018</v>
      </c>
      <c r="T128" s="104">
        <v>26756</v>
      </c>
    </row>
    <row r="129" spans="1:23">
      <c r="A129">
        <v>2019</v>
      </c>
      <c r="B129" s="104">
        <v>30290</v>
      </c>
      <c r="G129">
        <v>2019</v>
      </c>
      <c r="H129" s="104">
        <v>40938</v>
      </c>
      <c r="M129">
        <v>2019</v>
      </c>
      <c r="N129" s="104">
        <v>16740</v>
      </c>
      <c r="S129">
        <v>2019</v>
      </c>
      <c r="T129" s="104">
        <v>26677</v>
      </c>
    </row>
    <row r="130" spans="1:23">
      <c r="A130">
        <v>2020</v>
      </c>
      <c r="B130" s="104">
        <v>29998</v>
      </c>
      <c r="G130">
        <v>2020</v>
      </c>
      <c r="H130" s="104">
        <v>40984</v>
      </c>
      <c r="M130">
        <v>2020</v>
      </c>
      <c r="N130" s="104">
        <v>16684</v>
      </c>
      <c r="S130">
        <v>2020</v>
      </c>
      <c r="T130" s="104">
        <v>26587</v>
      </c>
    </row>
    <row r="131" spans="1:23">
      <c r="A131">
        <v>2021</v>
      </c>
      <c r="B131" s="104">
        <v>28997</v>
      </c>
      <c r="G131">
        <v>2021</v>
      </c>
      <c r="H131" s="104">
        <v>40043</v>
      </c>
      <c r="M131">
        <v>2021</v>
      </c>
      <c r="N131" s="104">
        <v>16047</v>
      </c>
      <c r="S131">
        <v>2021</v>
      </c>
      <c r="T131" s="104">
        <v>25611</v>
      </c>
    </row>
    <row r="132" spans="1:23">
      <c r="A132">
        <v>2022</v>
      </c>
      <c r="B132" s="104">
        <v>28732</v>
      </c>
      <c r="G132">
        <v>2022</v>
      </c>
      <c r="H132" s="104">
        <v>39992</v>
      </c>
      <c r="M132">
        <v>2022</v>
      </c>
      <c r="N132" s="104">
        <v>16008</v>
      </c>
      <c r="S132">
        <v>2022</v>
      </c>
      <c r="T132" s="104">
        <v>25456</v>
      </c>
    </row>
    <row r="133" spans="1:23">
      <c r="A133">
        <v>2023</v>
      </c>
      <c r="B133" s="104">
        <v>28600</v>
      </c>
      <c r="C133" s="104">
        <v>28600</v>
      </c>
      <c r="D133" s="104">
        <v>28600</v>
      </c>
      <c r="E133" s="104">
        <v>28600</v>
      </c>
      <c r="G133">
        <v>2023</v>
      </c>
      <c r="H133" s="104">
        <v>40076</v>
      </c>
      <c r="I133" s="104">
        <v>40076</v>
      </c>
      <c r="J133" s="104">
        <v>40076</v>
      </c>
      <c r="K133" s="104">
        <v>40076</v>
      </c>
      <c r="M133">
        <v>2023</v>
      </c>
      <c r="N133" s="104">
        <v>15913</v>
      </c>
      <c r="O133" s="104">
        <v>15913</v>
      </c>
      <c r="P133" s="104">
        <v>15913</v>
      </c>
      <c r="Q133" s="104">
        <v>15913</v>
      </c>
      <c r="S133">
        <v>2023</v>
      </c>
      <c r="T133" s="104">
        <v>25400</v>
      </c>
      <c r="U133" s="104">
        <v>25400</v>
      </c>
      <c r="V133" s="104">
        <v>25400</v>
      </c>
      <c r="W133" s="104">
        <v>25400</v>
      </c>
    </row>
    <row r="134" spans="1:23">
      <c r="A134">
        <v>2024</v>
      </c>
      <c r="C134" s="104">
        <f t="shared" ref="C134:C144" si="26">_xlfn.FORECAST.ETS(A134,$B$110:$B$133,$A$110:$A$133,1,1)</f>
        <v>27972.992785458606</v>
      </c>
      <c r="D134" s="104">
        <f t="shared" ref="D134:D144" si="27">C134-_xlfn.FORECAST.ETS.CONFINT(A134,$B$110:$B$133,$A$110:$A$133,0.95,1,1)</f>
        <v>27427.193591730669</v>
      </c>
      <c r="E134" s="104">
        <f t="shared" ref="E134:E144" si="28">C134+_xlfn.FORECAST.ETS.CONFINT(A134,$B$110:$B$133,$A$110:$A$133,0.95,1,1)</f>
        <v>28518.791979186542</v>
      </c>
      <c r="G134">
        <v>2024</v>
      </c>
      <c r="I134" s="104">
        <f t="shared" ref="I134:I144" si="29">_xlfn.FORECAST.ETS(G134,$H$110:$H$133,$G$110:$G$133,1,1)</f>
        <v>40359.724782608697</v>
      </c>
      <c r="J134" s="104">
        <f t="shared" ref="J134:J144" si="30">I134-_xlfn.FORECAST.ETS.CONFINT(G134,$H$110:$H$133,$G$110:$G$133,0.95,1,1)</f>
        <v>39852.136380919721</v>
      </c>
      <c r="K134" s="104">
        <f t="shared" ref="K134:K144" si="31">I134+_xlfn.FORECAST.ETS.CONFINT(G134,$H$110:$H$133,$G$110:$G$133,0.95,1,1)</f>
        <v>40867.313184297673</v>
      </c>
      <c r="M134">
        <v>2024</v>
      </c>
      <c r="O134" s="104">
        <f t="shared" ref="O134:O144" si="32">_xlfn.FORECAST.ETS(M134,$N$110:$N$133,$M$110:$M$133,1,1)</f>
        <v>15958.629130434783</v>
      </c>
      <c r="P134" s="104">
        <f t="shared" ref="P134:P144" si="33">O134-_xlfn.FORECAST.ETS.CONFINT(M134,$N$110:$N$133,$M$110:$M$133,0.95,1,1)</f>
        <v>15613.074625384263</v>
      </c>
      <c r="Q134" s="104">
        <f t="shared" ref="Q134:Q144" si="34">O134+_xlfn.FORECAST.ETS.CONFINT(M134,$N$110:$N$133,$M$110:$M$133,0.95,1,1)</f>
        <v>16304.183635485304</v>
      </c>
      <c r="S134">
        <v>2024</v>
      </c>
      <c r="U134" s="104">
        <f t="shared" ref="U134:U144" si="35">_xlfn.FORECAST.ETS(S134,$T$110:$T$133,$S$110:$S$133,1,1)</f>
        <v>25464.62652173913</v>
      </c>
      <c r="V134" s="104">
        <f t="shared" ref="V134:V144" si="36">U134-_xlfn.FORECAST.ETS.CONFINT(S134,$T$110:$T$133,$S$110:$S$133,0.95,1,1)</f>
        <v>25014.375436725873</v>
      </c>
      <c r="W134" s="104">
        <f t="shared" ref="W134:W144" si="37">U134+_xlfn.FORECAST.ETS.CONFINT(S134,$T$110:$T$133,$S$110:$S$133,0.95,1,1)</f>
        <v>25914.877606752387</v>
      </c>
    </row>
    <row r="135" spans="1:23">
      <c r="A135">
        <v>2025</v>
      </c>
      <c r="C135" s="104">
        <f t="shared" si="26"/>
        <v>27414.521045063353</v>
      </c>
      <c r="D135" s="104">
        <f t="shared" si="27"/>
        <v>26804.542888913915</v>
      </c>
      <c r="E135" s="104">
        <f t="shared" si="28"/>
        <v>28024.499201212791</v>
      </c>
      <c r="G135">
        <v>2025</v>
      </c>
      <c r="I135" s="104">
        <f t="shared" si="29"/>
        <v>40643.449565217394</v>
      </c>
      <c r="J135" s="104">
        <f t="shared" si="30"/>
        <v>40075.72129787202</v>
      </c>
      <c r="K135" s="104">
        <f t="shared" si="31"/>
        <v>41211.177832562767</v>
      </c>
      <c r="M135">
        <v>2025</v>
      </c>
      <c r="O135" s="104">
        <f t="shared" si="32"/>
        <v>16004.258260869565</v>
      </c>
      <c r="P135" s="104">
        <f t="shared" si="33"/>
        <v>15572.107708433881</v>
      </c>
      <c r="Q135" s="104">
        <f t="shared" si="34"/>
        <v>16436.40881330525</v>
      </c>
      <c r="S135">
        <v>2025</v>
      </c>
      <c r="U135" s="104">
        <f t="shared" si="35"/>
        <v>25529.25304347826</v>
      </c>
      <c r="V135" s="104">
        <f t="shared" si="36"/>
        <v>24966.168921351717</v>
      </c>
      <c r="W135" s="104">
        <f t="shared" si="37"/>
        <v>26092.337165604804</v>
      </c>
    </row>
    <row r="136" spans="1:23">
      <c r="A136">
        <v>2026</v>
      </c>
      <c r="C136" s="104">
        <f t="shared" si="26"/>
        <v>26856.049304668097</v>
      </c>
      <c r="D136" s="104">
        <f t="shared" si="27"/>
        <v>26122.054904337925</v>
      </c>
      <c r="E136" s="104">
        <f t="shared" si="28"/>
        <v>27590.043704998268</v>
      </c>
      <c r="G136">
        <v>2026</v>
      </c>
      <c r="I136" s="104">
        <f t="shared" si="29"/>
        <v>40927.174347826091</v>
      </c>
      <c r="J136" s="104">
        <f t="shared" si="30"/>
        <v>40304.885665235546</v>
      </c>
      <c r="K136" s="104">
        <f t="shared" si="31"/>
        <v>41549.463030416635</v>
      </c>
      <c r="M136">
        <v>2026</v>
      </c>
      <c r="O136" s="104">
        <f t="shared" si="32"/>
        <v>16049.887391304348</v>
      </c>
      <c r="P136" s="104">
        <f t="shared" si="33"/>
        <v>15545.625798400513</v>
      </c>
      <c r="Q136" s="104">
        <f t="shared" si="34"/>
        <v>16554.148984208183</v>
      </c>
      <c r="S136">
        <v>2026</v>
      </c>
      <c r="U136" s="104">
        <f t="shared" si="35"/>
        <v>25593.87956521739</v>
      </c>
      <c r="V136" s="104">
        <f t="shared" si="36"/>
        <v>24936.836100244273</v>
      </c>
      <c r="W136" s="104">
        <f t="shared" si="37"/>
        <v>26250.923030190508</v>
      </c>
    </row>
    <row r="137" spans="1:23">
      <c r="A137">
        <v>2027</v>
      </c>
      <c r="C137" s="104">
        <f t="shared" si="26"/>
        <v>26297.577564272844</v>
      </c>
      <c r="D137" s="104">
        <f t="shared" si="27"/>
        <v>25383.870915450749</v>
      </c>
      <c r="E137" s="104">
        <f t="shared" si="28"/>
        <v>27211.284213094939</v>
      </c>
      <c r="G137">
        <v>2027</v>
      </c>
      <c r="I137" s="104">
        <f t="shared" si="29"/>
        <v>41210.89913043478</v>
      </c>
      <c r="J137" s="104">
        <f t="shared" si="30"/>
        <v>40538.269992177287</v>
      </c>
      <c r="K137" s="104">
        <f t="shared" si="31"/>
        <v>41883.528268692273</v>
      </c>
      <c r="M137">
        <v>2027</v>
      </c>
      <c r="O137" s="104">
        <f t="shared" si="32"/>
        <v>16095.51652173913</v>
      </c>
      <c r="P137" s="104">
        <f t="shared" si="33"/>
        <v>15528.079197359706</v>
      </c>
      <c r="Q137" s="104">
        <f t="shared" si="34"/>
        <v>16662.953846118551</v>
      </c>
      <c r="S137">
        <v>2027</v>
      </c>
      <c r="U137" s="104">
        <f t="shared" si="35"/>
        <v>25658.50608695652</v>
      </c>
      <c r="V137" s="104">
        <f t="shared" si="36"/>
        <v>24919.145820356895</v>
      </c>
      <c r="W137" s="104">
        <f t="shared" si="37"/>
        <v>26397.866353556146</v>
      </c>
    </row>
    <row r="138" spans="1:23">
      <c r="A138">
        <v>2028</v>
      </c>
      <c r="C138" s="104">
        <f t="shared" si="26"/>
        <v>25739.105823877588</v>
      </c>
      <c r="D138" s="104">
        <f t="shared" si="27"/>
        <v>24600.093389285958</v>
      </c>
      <c r="E138" s="104">
        <f t="shared" si="28"/>
        <v>26878.118258469218</v>
      </c>
      <c r="G138">
        <v>2028</v>
      </c>
      <c r="I138" s="104">
        <f t="shared" si="29"/>
        <v>41494.623913043477</v>
      </c>
      <c r="J138" s="104">
        <f t="shared" si="30"/>
        <v>40774.987782562799</v>
      </c>
      <c r="K138" s="104">
        <f t="shared" si="31"/>
        <v>42214.260043524155</v>
      </c>
      <c r="M138">
        <v>2028</v>
      </c>
      <c r="O138" s="104">
        <f t="shared" si="32"/>
        <v>16141.145652173913</v>
      </c>
      <c r="P138" s="104">
        <f t="shared" si="33"/>
        <v>15516.749601698577</v>
      </c>
      <c r="Q138" s="104">
        <f t="shared" si="34"/>
        <v>16765.541702649247</v>
      </c>
      <c r="S138">
        <v>2028</v>
      </c>
      <c r="U138" s="104">
        <f t="shared" si="35"/>
        <v>25723.132608695651</v>
      </c>
      <c r="V138" s="104">
        <f t="shared" si="36"/>
        <v>24909.556182703433</v>
      </c>
      <c r="W138" s="104">
        <f t="shared" si="37"/>
        <v>26536.709034687869</v>
      </c>
    </row>
    <row r="139" spans="1:23">
      <c r="A139">
        <v>2029</v>
      </c>
      <c r="C139" s="104">
        <f t="shared" si="26"/>
        <v>25180.634083482335</v>
      </c>
      <c r="D139" s="104">
        <f t="shared" si="27"/>
        <v>23779.507382611966</v>
      </c>
      <c r="E139" s="104">
        <f t="shared" si="28"/>
        <v>26581.760784352704</v>
      </c>
      <c r="G139">
        <v>2029</v>
      </c>
      <c r="I139" s="104">
        <f t="shared" si="29"/>
        <v>41778.348695652174</v>
      </c>
      <c r="J139" s="104">
        <f t="shared" si="30"/>
        <v>41014.423092106401</v>
      </c>
      <c r="K139" s="104">
        <f t="shared" si="31"/>
        <v>42542.274299197947</v>
      </c>
      <c r="M139">
        <v>2029</v>
      </c>
      <c r="O139" s="104">
        <f t="shared" si="32"/>
        <v>16186.774782608696</v>
      </c>
      <c r="P139" s="104">
        <f t="shared" si="33"/>
        <v>15510.065151271368</v>
      </c>
      <c r="Q139" s="104">
        <f t="shared" si="34"/>
        <v>16863.484413946022</v>
      </c>
      <c r="S139">
        <v>2029</v>
      </c>
      <c r="U139" s="104">
        <f t="shared" si="35"/>
        <v>25787.759130434784</v>
      </c>
      <c r="V139" s="104">
        <f t="shared" si="36"/>
        <v>24906.019082785842</v>
      </c>
      <c r="W139" s="104">
        <f t="shared" si="37"/>
        <v>26669.499178083726</v>
      </c>
    </row>
    <row r="140" spans="1:23">
      <c r="A140">
        <v>2030</v>
      </c>
      <c r="C140" s="104">
        <f t="shared" si="26"/>
        <v>24622.162343087079</v>
      </c>
      <c r="D140" s="104">
        <f t="shared" si="27"/>
        <v>22928.285207243924</v>
      </c>
      <c r="E140" s="104">
        <f t="shared" si="28"/>
        <v>26316.039478930234</v>
      </c>
      <c r="G140">
        <v>2030</v>
      </c>
      <c r="I140" s="104">
        <f t="shared" si="29"/>
        <v>42062.073478260871</v>
      </c>
      <c r="J140" s="104">
        <f t="shared" si="30"/>
        <v>41256.127465612553</v>
      </c>
      <c r="K140" s="104">
        <f t="shared" si="31"/>
        <v>42868.019490909188</v>
      </c>
      <c r="M140">
        <v>2030</v>
      </c>
      <c r="O140" s="104">
        <f t="shared" si="32"/>
        <v>16232.403913043478</v>
      </c>
      <c r="P140" s="104">
        <f t="shared" si="33"/>
        <v>15507.019981734531</v>
      </c>
      <c r="Q140" s="104">
        <f t="shared" si="34"/>
        <v>16957.787844352424</v>
      </c>
      <c r="S140">
        <v>2030</v>
      </c>
      <c r="U140" s="104">
        <f t="shared" si="35"/>
        <v>25852.385652173914</v>
      </c>
      <c r="V140" s="104">
        <f t="shared" si="36"/>
        <v>24907.223898096119</v>
      </c>
      <c r="W140" s="104">
        <f t="shared" si="37"/>
        <v>26797.54740625171</v>
      </c>
    </row>
    <row r="141" spans="1:23">
      <c r="A141">
        <v>2031</v>
      </c>
      <c r="C141" s="104">
        <f t="shared" si="26"/>
        <v>24063.690602691822</v>
      </c>
      <c r="D141" s="104">
        <f t="shared" si="27"/>
        <v>22050.613287114193</v>
      </c>
      <c r="E141" s="104">
        <f t="shared" si="28"/>
        <v>26076.767918269452</v>
      </c>
      <c r="G141">
        <v>2031</v>
      </c>
      <c r="I141" s="104">
        <f t="shared" si="29"/>
        <v>42345.798260869567</v>
      </c>
      <c r="J141" s="104">
        <f t="shared" si="30"/>
        <v>41499.762435246317</v>
      </c>
      <c r="K141" s="104">
        <f t="shared" si="31"/>
        <v>43191.834086492818</v>
      </c>
      <c r="M141">
        <v>2031</v>
      </c>
      <c r="O141" s="104">
        <f t="shared" si="32"/>
        <v>16278.033043478261</v>
      </c>
      <c r="P141" s="104">
        <f t="shared" si="33"/>
        <v>15506.924468351132</v>
      </c>
      <c r="Q141" s="104">
        <f t="shared" si="34"/>
        <v>17049.14161860539</v>
      </c>
      <c r="S141">
        <v>2031</v>
      </c>
      <c r="U141" s="104">
        <f t="shared" si="35"/>
        <v>25917.012173913045</v>
      </c>
      <c r="V141" s="104">
        <f t="shared" si="36"/>
        <v>24912.272060444531</v>
      </c>
      <c r="W141" s="104">
        <f t="shared" si="37"/>
        <v>26921.752287381558</v>
      </c>
    </row>
    <row r="142" spans="1:23">
      <c r="A142">
        <v>2032</v>
      </c>
      <c r="C142" s="104">
        <f t="shared" si="26"/>
        <v>23505.21886229657</v>
      </c>
      <c r="D142" s="104">
        <f t="shared" si="27"/>
        <v>21149.401083394125</v>
      </c>
      <c r="E142" s="104">
        <f t="shared" si="28"/>
        <v>25861.036641199014</v>
      </c>
      <c r="G142">
        <v>2032</v>
      </c>
      <c r="I142" s="104">
        <f t="shared" si="29"/>
        <v>42629.523043478257</v>
      </c>
      <c r="J142" s="104">
        <f t="shared" si="30"/>
        <v>41745.06514631887</v>
      </c>
      <c r="K142" s="104">
        <f t="shared" si="31"/>
        <v>43513.980940637644</v>
      </c>
      <c r="M142">
        <v>2032</v>
      </c>
      <c r="O142" s="104">
        <f t="shared" si="32"/>
        <v>16323.662173913044</v>
      </c>
      <c r="P142" s="104">
        <f t="shared" si="33"/>
        <v>15509.281473957157</v>
      </c>
      <c r="Q142" s="104">
        <f t="shared" si="34"/>
        <v>17138.04287386893</v>
      </c>
      <c r="S142">
        <v>2032</v>
      </c>
      <c r="U142" s="104">
        <f t="shared" si="35"/>
        <v>25981.638695652175</v>
      </c>
      <c r="V142" s="104">
        <f t="shared" si="36"/>
        <v>24920.515809364279</v>
      </c>
      <c r="W142" s="104">
        <f t="shared" si="37"/>
        <v>27042.761581940071</v>
      </c>
    </row>
    <row r="143" spans="1:23">
      <c r="A143">
        <v>2033</v>
      </c>
      <c r="C143" s="104">
        <f t="shared" si="26"/>
        <v>22946.747121901313</v>
      </c>
      <c r="D143" s="104">
        <f t="shared" si="27"/>
        <v>20226.756141760205</v>
      </c>
      <c r="E143" s="104">
        <f t="shared" si="28"/>
        <v>25666.738102042422</v>
      </c>
      <c r="G143">
        <v>2033</v>
      </c>
      <c r="I143" s="104">
        <f t="shared" si="29"/>
        <v>42913.247826086954</v>
      </c>
      <c r="J143" s="104">
        <f t="shared" si="30"/>
        <v>41991.826667536479</v>
      </c>
      <c r="K143" s="104">
        <f t="shared" si="31"/>
        <v>43834.668984637428</v>
      </c>
      <c r="M143">
        <v>2033</v>
      </c>
      <c r="O143" s="104">
        <f t="shared" si="32"/>
        <v>16369.291304347826</v>
      </c>
      <c r="P143" s="104">
        <f t="shared" si="33"/>
        <v>15513.718656295539</v>
      </c>
      <c r="Q143" s="104">
        <f t="shared" si="34"/>
        <v>17224.863952400112</v>
      </c>
      <c r="S143">
        <v>2033</v>
      </c>
      <c r="U143" s="104">
        <f t="shared" si="35"/>
        <v>26046.265217391305</v>
      </c>
      <c r="V143" s="104">
        <f t="shared" si="36"/>
        <v>24931.469989828325</v>
      </c>
      <c r="W143" s="104">
        <f t="shared" si="37"/>
        <v>27161.060444954284</v>
      </c>
    </row>
    <row r="144" spans="1:23">
      <c r="A144">
        <v>2034</v>
      </c>
      <c r="C144" s="104">
        <f t="shared" si="26"/>
        <v>22388.275381506057</v>
      </c>
      <c r="D144" s="104">
        <f t="shared" si="27"/>
        <v>19284.271411392696</v>
      </c>
      <c r="E144" s="104">
        <f t="shared" si="28"/>
        <v>25492.279351619418</v>
      </c>
      <c r="G144">
        <v>2034</v>
      </c>
      <c r="I144" s="104">
        <f t="shared" si="29"/>
        <v>43196.972608695651</v>
      </c>
      <c r="J144" s="104">
        <f t="shared" si="30"/>
        <v>42239.877695815725</v>
      </c>
      <c r="K144" s="104">
        <f t="shared" si="31"/>
        <v>44154.067521575576</v>
      </c>
      <c r="M144">
        <v>2034</v>
      </c>
      <c r="O144" s="104">
        <f t="shared" si="32"/>
        <v>16414.920434782609</v>
      </c>
      <c r="P144" s="104">
        <f t="shared" si="33"/>
        <v>15519.948609329926</v>
      </c>
      <c r="Q144" s="104">
        <f t="shared" si="34"/>
        <v>17309.89226023529</v>
      </c>
      <c r="S144">
        <v>2034</v>
      </c>
      <c r="U144" s="104">
        <f t="shared" si="35"/>
        <v>26110.891739130435</v>
      </c>
      <c r="V144" s="104">
        <f t="shared" si="36"/>
        <v>24944.760117123504</v>
      </c>
      <c r="W144" s="104">
        <f t="shared" si="37"/>
        <v>27277.023361137366</v>
      </c>
    </row>
    <row r="146" spans="1:11">
      <c r="A146" t="s">
        <v>0</v>
      </c>
      <c r="B146" t="s">
        <v>171</v>
      </c>
      <c r="C146" t="s">
        <v>210</v>
      </c>
      <c r="D146" t="s">
        <v>211</v>
      </c>
      <c r="E146" t="s">
        <v>212</v>
      </c>
      <c r="G146" t="s">
        <v>0</v>
      </c>
      <c r="H146" t="s">
        <v>173</v>
      </c>
      <c r="I146" t="s">
        <v>213</v>
      </c>
      <c r="J146" t="s">
        <v>214</v>
      </c>
      <c r="K146" t="s">
        <v>215</v>
      </c>
    </row>
    <row r="147" spans="1:11">
      <c r="A147">
        <v>2000</v>
      </c>
      <c r="B147" s="104">
        <v>53762</v>
      </c>
      <c r="G147">
        <v>2000</v>
      </c>
      <c r="H147" s="104">
        <v>564180</v>
      </c>
    </row>
    <row r="148" spans="1:11">
      <c r="A148">
        <v>2001</v>
      </c>
      <c r="B148" s="104">
        <v>54337</v>
      </c>
      <c r="G148">
        <v>2001</v>
      </c>
      <c r="H148" s="104">
        <v>570022</v>
      </c>
    </row>
    <row r="149" spans="1:11">
      <c r="A149">
        <v>2002</v>
      </c>
      <c r="B149" s="104">
        <v>55036</v>
      </c>
      <c r="G149">
        <v>2002</v>
      </c>
      <c r="H149" s="104">
        <v>576956</v>
      </c>
    </row>
    <row r="150" spans="1:11">
      <c r="A150">
        <v>2003</v>
      </c>
      <c r="B150" s="104">
        <v>55821</v>
      </c>
      <c r="G150">
        <v>2003</v>
      </c>
      <c r="H150" s="104">
        <v>583783</v>
      </c>
    </row>
    <row r="151" spans="1:11">
      <c r="A151">
        <v>2004</v>
      </c>
      <c r="B151" s="104">
        <v>56602</v>
      </c>
      <c r="G151">
        <v>2004</v>
      </c>
      <c r="H151" s="104">
        <v>590313</v>
      </c>
    </row>
    <row r="152" spans="1:11">
      <c r="A152">
        <v>2005</v>
      </c>
      <c r="B152" s="104">
        <v>57244</v>
      </c>
      <c r="G152">
        <v>2005</v>
      </c>
      <c r="H152" s="104">
        <v>596394</v>
      </c>
    </row>
    <row r="153" spans="1:11">
      <c r="A153">
        <v>2006</v>
      </c>
      <c r="B153" s="104">
        <v>57770</v>
      </c>
      <c r="G153">
        <v>2006</v>
      </c>
      <c r="H153" s="104">
        <v>602547</v>
      </c>
    </row>
    <row r="154" spans="1:11">
      <c r="A154">
        <v>2007</v>
      </c>
      <c r="B154" s="104">
        <v>58375</v>
      </c>
      <c r="G154">
        <v>2007</v>
      </c>
      <c r="H154" s="104">
        <v>608284</v>
      </c>
    </row>
    <row r="155" spans="1:11">
      <c r="A155">
        <v>2008</v>
      </c>
      <c r="B155" s="104">
        <v>58889</v>
      </c>
      <c r="G155">
        <v>2008</v>
      </c>
      <c r="H155" s="104">
        <v>613995</v>
      </c>
    </row>
    <row r="156" spans="1:11">
      <c r="A156">
        <v>2009</v>
      </c>
      <c r="B156" s="104">
        <v>59502</v>
      </c>
      <c r="G156">
        <v>2009</v>
      </c>
      <c r="H156" s="104">
        <v>619672</v>
      </c>
    </row>
    <row r="157" spans="1:11">
      <c r="A157">
        <v>2010</v>
      </c>
      <c r="B157" s="104">
        <v>59966</v>
      </c>
      <c r="G157">
        <v>2010</v>
      </c>
      <c r="H157" s="104">
        <v>624848</v>
      </c>
    </row>
    <row r="158" spans="1:11">
      <c r="A158">
        <v>2011</v>
      </c>
      <c r="B158" s="104">
        <v>60533</v>
      </c>
      <c r="G158">
        <v>2011</v>
      </c>
      <c r="H158" s="104">
        <v>631214</v>
      </c>
    </row>
    <row r="159" spans="1:11">
      <c r="A159">
        <v>2012</v>
      </c>
      <c r="B159" s="104">
        <v>60913</v>
      </c>
      <c r="G159">
        <v>2012</v>
      </c>
      <c r="H159" s="104">
        <v>635236</v>
      </c>
    </row>
    <row r="160" spans="1:11">
      <c r="A160">
        <v>2013</v>
      </c>
      <c r="B160" s="104">
        <v>61233</v>
      </c>
      <c r="G160">
        <v>2013</v>
      </c>
      <c r="H160" s="104">
        <v>638392</v>
      </c>
    </row>
    <row r="161" spans="1:11">
      <c r="A161">
        <v>2014</v>
      </c>
      <c r="B161" s="104">
        <v>61630</v>
      </c>
      <c r="G161">
        <v>2014</v>
      </c>
      <c r="H161" s="104">
        <v>641204</v>
      </c>
    </row>
    <row r="162" spans="1:11">
      <c r="A162">
        <v>2015</v>
      </c>
      <c r="B162" s="104">
        <v>61756</v>
      </c>
      <c r="G162">
        <v>2015</v>
      </c>
      <c r="H162" s="104">
        <v>643108</v>
      </c>
    </row>
    <row r="163" spans="1:11">
      <c r="A163">
        <v>2016</v>
      </c>
      <c r="B163" s="104">
        <v>61901</v>
      </c>
      <c r="G163">
        <v>2016</v>
      </c>
      <c r="H163" s="104">
        <v>645168</v>
      </c>
    </row>
    <row r="164" spans="1:11">
      <c r="A164">
        <v>2017</v>
      </c>
      <c r="B164" s="104">
        <v>62046</v>
      </c>
      <c r="G164">
        <v>2017</v>
      </c>
      <c r="H164" s="104">
        <v>646854</v>
      </c>
    </row>
    <row r="165" spans="1:11">
      <c r="A165">
        <v>2018</v>
      </c>
      <c r="B165" s="104">
        <v>62259</v>
      </c>
      <c r="G165">
        <v>2018</v>
      </c>
      <c r="H165" s="104">
        <v>648264</v>
      </c>
    </row>
    <row r="166" spans="1:11">
      <c r="A166">
        <v>2019</v>
      </c>
      <c r="B166" s="104">
        <v>62420</v>
      </c>
      <c r="G166">
        <v>2019</v>
      </c>
      <c r="H166" s="104">
        <v>649135</v>
      </c>
    </row>
    <row r="167" spans="1:11">
      <c r="A167">
        <v>2020</v>
      </c>
      <c r="B167" s="104">
        <v>62452</v>
      </c>
      <c r="G167">
        <v>2020</v>
      </c>
      <c r="H167" s="104">
        <v>649184</v>
      </c>
    </row>
    <row r="168" spans="1:11">
      <c r="A168">
        <v>2021</v>
      </c>
      <c r="B168" s="104">
        <v>60896</v>
      </c>
      <c r="G168">
        <v>2021</v>
      </c>
      <c r="H168" s="104">
        <v>631286</v>
      </c>
    </row>
    <row r="169" spans="1:11">
      <c r="A169">
        <v>2022</v>
      </c>
      <c r="B169" s="104">
        <v>61072</v>
      </c>
      <c r="G169">
        <v>2022</v>
      </c>
      <c r="H169" s="104">
        <v>631195</v>
      </c>
    </row>
    <row r="170" spans="1:11">
      <c r="A170">
        <v>2023</v>
      </c>
      <c r="B170" s="104">
        <v>61165</v>
      </c>
      <c r="C170" s="104">
        <v>61165</v>
      </c>
      <c r="D170" s="104">
        <v>61165</v>
      </c>
      <c r="E170" s="104">
        <v>61165</v>
      </c>
      <c r="G170">
        <v>2023</v>
      </c>
      <c r="H170" s="104">
        <v>632074</v>
      </c>
      <c r="I170" s="104">
        <v>632074</v>
      </c>
      <c r="J170" s="104">
        <v>632074</v>
      </c>
      <c r="K170" s="104">
        <v>632074</v>
      </c>
    </row>
    <row r="171" spans="1:11">
      <c r="A171">
        <v>2024</v>
      </c>
      <c r="C171" s="104">
        <f t="shared" ref="C171:C181" si="38">_xlfn.FORECAST.ETS(A171,$B$147:$B$170,$A$147:$A$170,1,1)</f>
        <v>61513.650434782612</v>
      </c>
      <c r="D171" s="104">
        <f t="shared" ref="D171:D181" si="39">C171-_xlfn.FORECAST.ETS.CONFINT(A171,$B$147:$B$170,$A$147:$A$170,0.95,1,1)</f>
        <v>60677.261809875883</v>
      </c>
      <c r="E171" s="104">
        <f t="shared" ref="E171:E181" si="40">C171+_xlfn.FORECAST.ETS.CONFINT(A171,$B$147:$B$170,$A$147:$A$170,0.95,1,1)</f>
        <v>62350.039059689341</v>
      </c>
      <c r="G171">
        <v>2024</v>
      </c>
      <c r="I171" s="104">
        <f t="shared" ref="I171:I181" si="41">_xlfn.FORECAST.ETS(G171,$H$147:$H$170,$G$147:$G$170,1,1)</f>
        <v>635431.54782608699</v>
      </c>
      <c r="J171" s="104">
        <f t="shared" ref="J171:J181" si="42">I171-_xlfn.FORECAST.ETS.CONFINT(G171,$H$147:$H$170,$G$147:$G$170,0.95,1,1)</f>
        <v>626139.94192729343</v>
      </c>
      <c r="K171" s="104">
        <f t="shared" ref="K171:K181" si="43">I171+_xlfn.FORECAST.ETS.CONFINT(G171,$H$147:$H$170,$G$147:$G$170,0.95,1,1)</f>
        <v>644723.15372488054</v>
      </c>
    </row>
    <row r="172" spans="1:11">
      <c r="A172">
        <v>2025</v>
      </c>
      <c r="C172" s="104">
        <f t="shared" si="38"/>
        <v>61862.300869565217</v>
      </c>
      <c r="D172" s="104">
        <f t="shared" si="39"/>
        <v>60926.815615635729</v>
      </c>
      <c r="E172" s="104">
        <f t="shared" si="40"/>
        <v>62797.786123494705</v>
      </c>
      <c r="G172">
        <v>2025</v>
      </c>
      <c r="I172" s="104">
        <f t="shared" si="41"/>
        <v>638789.09565217386</v>
      </c>
      <c r="J172" s="104">
        <f t="shared" si="42"/>
        <v>627169.01093763299</v>
      </c>
      <c r="K172" s="104">
        <f t="shared" si="43"/>
        <v>650409.18036671472</v>
      </c>
    </row>
    <row r="173" spans="1:11">
      <c r="A173">
        <v>2026</v>
      </c>
      <c r="C173" s="104">
        <f t="shared" si="38"/>
        <v>62210.951304347829</v>
      </c>
      <c r="D173" s="104">
        <f t="shared" si="39"/>
        <v>61185.563068928997</v>
      </c>
      <c r="E173" s="104">
        <f t="shared" si="40"/>
        <v>63236.339539766661</v>
      </c>
      <c r="G173">
        <v>2026</v>
      </c>
      <c r="I173" s="104">
        <f t="shared" si="41"/>
        <v>642146.64347826084</v>
      </c>
      <c r="J173" s="104">
        <f t="shared" si="42"/>
        <v>628587.56691384083</v>
      </c>
      <c r="K173" s="104">
        <f t="shared" si="43"/>
        <v>655705.72004268086</v>
      </c>
    </row>
    <row r="174" spans="1:11">
      <c r="A174">
        <v>2027</v>
      </c>
      <c r="C174" s="104">
        <f t="shared" si="38"/>
        <v>62559.601739130434</v>
      </c>
      <c r="D174" s="104">
        <f t="shared" si="39"/>
        <v>61451.264042391442</v>
      </c>
      <c r="E174" s="104">
        <f t="shared" si="40"/>
        <v>63667.939435869426</v>
      </c>
      <c r="G174">
        <v>2027</v>
      </c>
      <c r="I174" s="104">
        <f t="shared" si="41"/>
        <v>645504.19130434783</v>
      </c>
      <c r="J174" s="104">
        <f t="shared" si="42"/>
        <v>630246.38417598</v>
      </c>
      <c r="K174" s="104">
        <f t="shared" si="43"/>
        <v>660761.99843271566</v>
      </c>
    </row>
    <row r="175" spans="1:11">
      <c r="A175">
        <v>2028</v>
      </c>
      <c r="C175" s="104">
        <f t="shared" si="38"/>
        <v>62908.252173913046</v>
      </c>
      <c r="D175" s="104">
        <f t="shared" si="39"/>
        <v>61722.457794839072</v>
      </c>
      <c r="E175" s="104">
        <f t="shared" si="40"/>
        <v>64094.04655298702</v>
      </c>
      <c r="G175">
        <v>2028</v>
      </c>
      <c r="I175" s="104">
        <f t="shared" si="41"/>
        <v>648861.73913043481</v>
      </c>
      <c r="J175" s="104">
        <f t="shared" si="42"/>
        <v>632072.37033047725</v>
      </c>
      <c r="K175" s="104">
        <f t="shared" si="43"/>
        <v>665651.10793039238</v>
      </c>
    </row>
    <row r="176" spans="1:11">
      <c r="A176">
        <v>2029</v>
      </c>
      <c r="C176" s="104">
        <f t="shared" si="38"/>
        <v>63256.902608695651</v>
      </c>
      <c r="D176" s="104">
        <f t="shared" si="39"/>
        <v>61998.129392139374</v>
      </c>
      <c r="E176" s="104">
        <f t="shared" si="40"/>
        <v>64515.675825251928</v>
      </c>
      <c r="G176">
        <v>2029</v>
      </c>
      <c r="I176" s="104">
        <f t="shared" si="41"/>
        <v>652219.28695652168</v>
      </c>
      <c r="J176" s="104">
        <f t="shared" si="42"/>
        <v>634023.25967166538</v>
      </c>
      <c r="K176" s="104">
        <f t="shared" si="43"/>
        <v>670415.31424137799</v>
      </c>
    </row>
    <row r="177" spans="1:11">
      <c r="A177">
        <v>2030</v>
      </c>
      <c r="C177" s="104">
        <f t="shared" si="38"/>
        <v>63605.553043478263</v>
      </c>
      <c r="D177" s="104">
        <f t="shared" si="39"/>
        <v>62277.539883553793</v>
      </c>
      <c r="E177" s="104">
        <f t="shared" si="40"/>
        <v>64933.566203402734</v>
      </c>
      <c r="G177">
        <v>2030</v>
      </c>
      <c r="I177" s="104">
        <f t="shared" si="41"/>
        <v>655576.83478260867</v>
      </c>
      <c r="J177" s="104">
        <f t="shared" si="42"/>
        <v>636072.00553995464</v>
      </c>
      <c r="K177" s="104">
        <f t="shared" si="43"/>
        <v>675081.6640252627</v>
      </c>
    </row>
    <row r="178" spans="1:11">
      <c r="A178">
        <v>2031</v>
      </c>
      <c r="C178" s="104">
        <f t="shared" si="38"/>
        <v>63954.203478260868</v>
      </c>
      <c r="D178" s="104">
        <f t="shared" si="39"/>
        <v>62560.131552148487</v>
      </c>
      <c r="E178" s="104">
        <f t="shared" si="40"/>
        <v>65348.275404373249</v>
      </c>
      <c r="G178">
        <v>2031</v>
      </c>
      <c r="I178" s="104">
        <f t="shared" si="41"/>
        <v>658934.38260869565</v>
      </c>
      <c r="J178" s="104">
        <f t="shared" si="42"/>
        <v>638200.06463412906</v>
      </c>
      <c r="K178" s="104">
        <f t="shared" si="43"/>
        <v>679668.70058326225</v>
      </c>
    </row>
    <row r="179" spans="1:11">
      <c r="A179">
        <v>2032</v>
      </c>
      <c r="C179" s="104">
        <f t="shared" si="38"/>
        <v>64302.85391304348</v>
      </c>
      <c r="D179" s="104">
        <f t="shared" si="39"/>
        <v>62845.47127401636</v>
      </c>
      <c r="E179" s="104">
        <f t="shared" si="40"/>
        <v>65760.236552070608</v>
      </c>
      <c r="G179">
        <v>2032</v>
      </c>
      <c r="I179" s="104">
        <f t="shared" si="41"/>
        <v>662291.93043478264</v>
      </c>
      <c r="J179" s="104">
        <f t="shared" si="42"/>
        <v>640394.06944620307</v>
      </c>
      <c r="K179" s="104">
        <f t="shared" si="43"/>
        <v>684189.79142336221</v>
      </c>
    </row>
    <row r="180" spans="1:11">
      <c r="A180">
        <v>2033</v>
      </c>
      <c r="C180" s="104">
        <f t="shared" si="38"/>
        <v>64651.504347826085</v>
      </c>
      <c r="D180" s="104">
        <f t="shared" si="39"/>
        <v>63133.214778569498</v>
      </c>
      <c r="E180" s="104">
        <f t="shared" si="40"/>
        <v>66169.793917082672</v>
      </c>
      <c r="G180">
        <v>2033</v>
      </c>
      <c r="I180" s="104">
        <f t="shared" si="41"/>
        <v>665649.47826086951</v>
      </c>
      <c r="J180" s="104">
        <f t="shared" si="42"/>
        <v>642644.00807512621</v>
      </c>
      <c r="K180" s="104">
        <f t="shared" si="43"/>
        <v>688654.94844661281</v>
      </c>
    </row>
    <row r="181" spans="1:11">
      <c r="A181">
        <v>2034</v>
      </c>
      <c r="C181" s="104">
        <f t="shared" si="38"/>
        <v>65000.154782608697</v>
      </c>
      <c r="D181" s="104">
        <f t="shared" si="39"/>
        <v>63423.083093371453</v>
      </c>
      <c r="E181" s="104">
        <f t="shared" si="40"/>
        <v>66577.226471845934</v>
      </c>
      <c r="G181">
        <v>2034</v>
      </c>
      <c r="I181" s="104">
        <f t="shared" si="41"/>
        <v>669007.0260869565</v>
      </c>
      <c r="J181" s="104">
        <f t="shared" si="42"/>
        <v>644942.15246762871</v>
      </c>
      <c r="K181" s="104">
        <f t="shared" si="43"/>
        <v>693071.89970628428</v>
      </c>
    </row>
  </sheetData>
  <mergeCells count="2">
    <mergeCell ref="A1:Z1"/>
    <mergeCell ref="A17:Y17"/>
  </mergeCells>
  <pageMargins left="0.7" right="0.7" top="0.75" bottom="0.75" header="0.3" footer="0.3"/>
  <tableParts count="1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A0E10B6659C4543A104C8BEF25B6775" ma:contentTypeVersion="15" ma:contentTypeDescription="Umožňuje vytvoriť nový dokument." ma:contentTypeScope="" ma:versionID="022306dc4f4892eb86238519dfd07e24">
  <xsd:schema xmlns:xsd="http://www.w3.org/2001/XMLSchema" xmlns:xs="http://www.w3.org/2001/XMLSchema" xmlns:p="http://schemas.microsoft.com/office/2006/metadata/properties" xmlns:ns2="25754959-cb33-4601-abe0-3774db98926e" xmlns:ns3="b57c1bc5-42a5-43c7-b6e5-9d0ea634bd9d" targetNamespace="http://schemas.microsoft.com/office/2006/metadata/properties" ma:root="true" ma:fieldsID="644555d929ba333a65ba82648076f3d0" ns2:_="" ns3:_="">
    <xsd:import namespace="25754959-cb33-4601-abe0-3774db98926e"/>
    <xsd:import namespace="b57c1bc5-42a5-43c7-b6e5-9d0ea634bd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754959-cb33-4601-abe0-3774db9892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a" ma:readOnly="false" ma:fieldId="{5cf76f15-5ced-4ddc-b409-7134ff3c332f}" ma:taxonomyMulti="true" ma:sspId="2b38c74f-c7c6-438b-92f3-79604a4eb9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c1bc5-42a5-43c7-b6e5-9d0ea634bd9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0418ecc-2543-44c4-9b5e-8226b1980c40}" ma:internalName="TaxCatchAll" ma:showField="CatchAllData" ma:web="b57c1bc5-42a5-43c7-b6e5-9d0ea634bd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7c1bc5-42a5-43c7-b6e5-9d0ea634bd9d" xsi:nil="true"/>
    <lcf76f155ced4ddcb4097134ff3c332f xmlns="25754959-cb33-4601-abe0-3774db9892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DDC0F3B-106E-4FAC-AD22-2A85CD400D9D}"/>
</file>

<file path=customXml/itemProps2.xml><?xml version="1.0" encoding="utf-8"?>
<ds:datastoreItem xmlns:ds="http://schemas.openxmlformats.org/officeDocument/2006/customXml" ds:itemID="{4DA0CA90-FBB1-4176-AADB-73E68BC430A5}"/>
</file>

<file path=customXml/itemProps3.xml><?xml version="1.0" encoding="utf-8"?>
<ds:datastoreItem xmlns:ds="http://schemas.openxmlformats.org/officeDocument/2006/customXml" ds:itemID="{64ED8270-84B7-4B5C-86F6-739DDB541F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Ivanová Tímea</dc:creator>
  <cp:keywords/>
  <dc:description/>
  <cp:lastModifiedBy>Bednár Marián</cp:lastModifiedBy>
  <cp:revision/>
  <dcterms:created xsi:type="dcterms:W3CDTF">2024-06-18T08:12:29Z</dcterms:created>
  <dcterms:modified xsi:type="dcterms:W3CDTF">2024-06-20T09:12:11Z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0x010100BA0E10B6659C4543A104C8BEF25B6775</vt:lpwstr>
  </property>
  <property fmtid="{D5CDD505-2E9C-101B-9397-08002B2CF9AE}" pid="3" name="MediaServiceImageTags">
    <vt:lpwstr/>
  </property>
</Properties>
</file>